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calcMode="manual"/>
</workbook>
</file>

<file path=xl/calcChain.xml><?xml version="1.0" encoding="utf-8"?>
<calcChain xmlns="http://schemas.openxmlformats.org/spreadsheetml/2006/main">
  <c r="BE75" i="3" l="1"/>
  <c r="BD75" i="3"/>
  <c r="BC75" i="3"/>
  <c r="BB75" i="3"/>
  <c r="G75" i="3"/>
  <c r="BA75" i="3" s="1"/>
  <c r="BE72" i="3"/>
  <c r="BD72" i="3"/>
  <c r="BC72" i="3"/>
  <c r="BB72" i="3"/>
  <c r="BA72" i="3"/>
  <c r="G72" i="3"/>
  <c r="BE70" i="3"/>
  <c r="BD70" i="3"/>
  <c r="BC70" i="3"/>
  <c r="BB70" i="3"/>
  <c r="G70" i="3"/>
  <c r="BA70" i="3" s="1"/>
  <c r="BE65" i="3"/>
  <c r="BD65" i="3"/>
  <c r="BC65" i="3"/>
  <c r="BB65" i="3"/>
  <c r="BA65" i="3"/>
  <c r="G65" i="3"/>
  <c r="B12" i="2"/>
  <c r="A12" i="2"/>
  <c r="BE76" i="3"/>
  <c r="I12" i="2" s="1"/>
  <c r="BD76" i="3"/>
  <c r="H12" i="2" s="1"/>
  <c r="BC76" i="3"/>
  <c r="G12" i="2" s="1"/>
  <c r="BB76" i="3"/>
  <c r="F12" i="2" s="1"/>
  <c r="G76" i="3"/>
  <c r="C76" i="3"/>
  <c r="BE62" i="3"/>
  <c r="BD62" i="3"/>
  <c r="BC62" i="3"/>
  <c r="BB62" i="3"/>
  <c r="BA62" i="3"/>
  <c r="G62" i="3"/>
  <c r="BE61" i="3"/>
  <c r="BD61" i="3"/>
  <c r="BC61" i="3"/>
  <c r="BB61" i="3"/>
  <c r="G61" i="3"/>
  <c r="BA61" i="3" s="1"/>
  <c r="BE59" i="3"/>
  <c r="BD59" i="3"/>
  <c r="BC59" i="3"/>
  <c r="BB59" i="3"/>
  <c r="BA59" i="3"/>
  <c r="G59" i="3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C63" i="3" s="1"/>
  <c r="G11" i="2" s="1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BB63" i="3" s="1"/>
  <c r="F11" i="2" s="1"/>
  <c r="G52" i="3"/>
  <c r="BA52" i="3" s="1"/>
  <c r="BE51" i="3"/>
  <c r="BE63" i="3" s="1"/>
  <c r="I11" i="2" s="1"/>
  <c r="BD51" i="3"/>
  <c r="BD63" i="3" s="1"/>
  <c r="H11" i="2" s="1"/>
  <c r="BC51" i="3"/>
  <c r="BB51" i="3"/>
  <c r="G51" i="3"/>
  <c r="BA51" i="3" s="1"/>
  <c r="B11" i="2"/>
  <c r="A11" i="2"/>
  <c r="C63" i="3"/>
  <c r="BE48" i="3"/>
  <c r="BD48" i="3"/>
  <c r="BD49" i="3" s="1"/>
  <c r="H10" i="2" s="1"/>
  <c r="BC48" i="3"/>
  <c r="BA48" i="3"/>
  <c r="BA49" i="3" s="1"/>
  <c r="E10" i="2" s="1"/>
  <c r="G48" i="3"/>
  <c r="BB48" i="3" s="1"/>
  <c r="BB49" i="3" s="1"/>
  <c r="F10" i="2" s="1"/>
  <c r="B10" i="2"/>
  <c r="A10" i="2"/>
  <c r="BE49" i="3"/>
  <c r="I10" i="2" s="1"/>
  <c r="BC49" i="3"/>
  <c r="G10" i="2" s="1"/>
  <c r="C49" i="3"/>
  <c r="BE45" i="3"/>
  <c r="BD45" i="3"/>
  <c r="BC45" i="3"/>
  <c r="BA45" i="3"/>
  <c r="G45" i="3"/>
  <c r="BB45" i="3" s="1"/>
  <c r="BE44" i="3"/>
  <c r="BD44" i="3"/>
  <c r="BC44" i="3"/>
  <c r="BB44" i="3"/>
  <c r="BA44" i="3"/>
  <c r="G44" i="3"/>
  <c r="BE43" i="3"/>
  <c r="BD43" i="3"/>
  <c r="BC43" i="3"/>
  <c r="BA43" i="3"/>
  <c r="G43" i="3"/>
  <c r="BB43" i="3" s="1"/>
  <c r="BE42" i="3"/>
  <c r="BE46" i="3" s="1"/>
  <c r="I9" i="2" s="1"/>
  <c r="BD42" i="3"/>
  <c r="BC42" i="3"/>
  <c r="BB42" i="3"/>
  <c r="BA42" i="3"/>
  <c r="BA46" i="3" s="1"/>
  <c r="E9" i="2" s="1"/>
  <c r="G42" i="3"/>
  <c r="BE40" i="3"/>
  <c r="BD40" i="3"/>
  <c r="BC40" i="3"/>
  <c r="BC46" i="3" s="1"/>
  <c r="G9" i="2" s="1"/>
  <c r="BA40" i="3"/>
  <c r="G40" i="3"/>
  <c r="BB40" i="3" s="1"/>
  <c r="B9" i="2"/>
  <c r="A9" i="2"/>
  <c r="C46" i="3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C38" i="3" s="1"/>
  <c r="G8" i="2" s="1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B32" i="3"/>
  <c r="BA32" i="3"/>
  <c r="BA38" i="3" s="1"/>
  <c r="E8" i="2" s="1"/>
  <c r="G32" i="3"/>
  <c r="B8" i="2"/>
  <c r="A8" i="2"/>
  <c r="BE38" i="3"/>
  <c r="I8" i="2" s="1"/>
  <c r="C38" i="3"/>
  <c r="BE29" i="3"/>
  <c r="BD29" i="3"/>
  <c r="BC29" i="3"/>
  <c r="BB29" i="3"/>
  <c r="BA29" i="3"/>
  <c r="G29" i="3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4" i="3"/>
  <c r="BD24" i="3"/>
  <c r="BC24" i="3"/>
  <c r="BA24" i="3"/>
  <c r="G24" i="3"/>
  <c r="BB24" i="3" s="1"/>
  <c r="BE22" i="3"/>
  <c r="BD22" i="3"/>
  <c r="BC22" i="3"/>
  <c r="BA22" i="3"/>
  <c r="G22" i="3"/>
  <c r="BB22" i="3" s="1"/>
  <c r="BE20" i="3"/>
  <c r="BD20" i="3"/>
  <c r="BC20" i="3"/>
  <c r="BB20" i="3"/>
  <c r="BA20" i="3"/>
  <c r="G20" i="3"/>
  <c r="BE18" i="3"/>
  <c r="BD18" i="3"/>
  <c r="BC18" i="3"/>
  <c r="BA18" i="3"/>
  <c r="G18" i="3"/>
  <c r="BB18" i="3" s="1"/>
  <c r="BE16" i="3"/>
  <c r="BD16" i="3"/>
  <c r="BC16" i="3"/>
  <c r="BB16" i="3"/>
  <c r="BA16" i="3"/>
  <c r="G16" i="3"/>
  <c r="BE14" i="3"/>
  <c r="BD14" i="3"/>
  <c r="BC14" i="3"/>
  <c r="BA14" i="3"/>
  <c r="G14" i="3"/>
  <c r="BB14" i="3" s="1"/>
  <c r="BE12" i="3"/>
  <c r="BD12" i="3"/>
  <c r="BC12" i="3"/>
  <c r="BA12" i="3"/>
  <c r="G12" i="3"/>
  <c r="BB12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E30" i="3" s="1"/>
  <c r="I7" i="2" s="1"/>
  <c r="BD8" i="3"/>
  <c r="BC8" i="3"/>
  <c r="BA8" i="3"/>
  <c r="BA30" i="3" s="1"/>
  <c r="E7" i="2" s="1"/>
  <c r="G8" i="3"/>
  <c r="BB8" i="3" s="1"/>
  <c r="B7" i="2"/>
  <c r="A7" i="2"/>
  <c r="BC30" i="3"/>
  <c r="G7" i="2" s="1"/>
  <c r="C30" i="3"/>
  <c r="C4" i="3"/>
  <c r="F3" i="3"/>
  <c r="C3" i="3"/>
  <c r="H19" i="2"/>
  <c r="G18" i="2"/>
  <c r="I18" i="2" s="1"/>
  <c r="C2" i="2"/>
  <c r="C1" i="2"/>
  <c r="F31" i="1"/>
  <c r="G22" i="1"/>
  <c r="G21" i="1" s="1"/>
  <c r="G8" i="1"/>
  <c r="I13" i="2" l="1"/>
  <c r="C20" i="1" s="1"/>
  <c r="BD46" i="3"/>
  <c r="H9" i="2" s="1"/>
  <c r="BD30" i="3"/>
  <c r="H7" i="2" s="1"/>
  <c r="G38" i="3"/>
  <c r="BD38" i="3"/>
  <c r="H8" i="2" s="1"/>
  <c r="G13" i="2"/>
  <c r="C14" i="1" s="1"/>
  <c r="BB46" i="3"/>
  <c r="F9" i="2" s="1"/>
  <c r="BA76" i="3"/>
  <c r="E12" i="2" s="1"/>
  <c r="BB30" i="3"/>
  <c r="F7" i="2" s="1"/>
  <c r="BB38" i="3"/>
  <c r="F8" i="2" s="1"/>
  <c r="BA63" i="3"/>
  <c r="E11" i="2" s="1"/>
  <c r="E13" i="2" s="1"/>
  <c r="C16" i="1" s="1"/>
  <c r="G30" i="3"/>
  <c r="G46" i="3"/>
  <c r="G49" i="3"/>
  <c r="G63" i="3"/>
  <c r="H13" i="2" l="1"/>
  <c r="C15" i="1" s="1"/>
  <c r="F13" i="2"/>
  <c r="C17" i="1" s="1"/>
  <c r="C18" i="1" s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<sst xmlns="http://schemas.openxmlformats.org/spreadsheetml/2006/main" count="274" uniqueCount="183">
  <si>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</si>
  <si>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</si>
  <si>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</si>
  <si>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</si>
  <si>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</si>
  <si>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</si>
  <si>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</si>
  <si>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</si>
  <si>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</si>
  <si>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</si>
  <si>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</si>
  <si>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</si>
  <si>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</si>
  <si>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</si>
  <si>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</si>
  <si>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</si>
  <si>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</si>
  <si>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</si>
  <si>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</si>
  <si>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</si>
  <si>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</si>
  <si>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</si>
  <si>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</si>
  <si>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</si>
  <si>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</si>
  <si>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</si>
  <si>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</si>
  <si>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</si>
  <si>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</si>
  <si>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</si>
  <si>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</si>
  <si>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</si>
  <si>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</si>
  <si>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</si>
  <si>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</si>
  <si>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</si>
  <si>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</si>
  <si>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</si>
  <si>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</si>
  <si>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</si>
  <si>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</si>
  <si>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</si>
  <si>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</si>
  <si>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</si>
  <si>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</si>
  <si>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</si>
  <si>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</si>
  <si>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</si>
  <si>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</si>
  <si>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</si>
  <si>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</si>
  <si>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</si>
  <si>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</si>
  <si>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</si>
  <si>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</si>
  <si>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</si>
  <si>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</si>
  <si>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</si>
  <si>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</si>
  <si>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</si>
  <si>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</si>
  <si>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</si>
  <si>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</si>
  <si>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</si>
  <si>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</si>
  <si>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</si>
  <si>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</si>
  <si>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Chrudim ZŠ Peška - výměna rozvodů ÚT v tělocvičně</t>
  </si>
  <si>
    <t>Chrudim ZŠ Peška</t>
  </si>
  <si>
    <t>733</t>
  </si>
  <si>
    <t>Rozvod potrubí</t>
  </si>
  <si>
    <t>722 13-1931.R00</t>
  </si>
  <si>
    <t>Oprava-propojení dosavadního potrubí závit. DN 15 přechod ocel-měď</t>
  </si>
  <si>
    <t>kus</t>
  </si>
  <si>
    <t>722 13-1936.R00</t>
  </si>
  <si>
    <t>Oprava-propojení dosavadního potrubí závit. DN 50 přechod ocel-měď</t>
  </si>
  <si>
    <t>733 16-1106.R00</t>
  </si>
  <si>
    <t>Potrubí měděné D 18 x 1 mm, polotvrdé pájení na měkko</t>
  </si>
  <si>
    <t>m</t>
  </si>
  <si>
    <t>36,9*1,09</t>
  </si>
  <si>
    <t>733 16-1107.R00</t>
  </si>
  <si>
    <t>Potrubí měděné D 22 x 1 mm, polotvrdé pájení na měkko</t>
  </si>
  <si>
    <t>48,3*1,09</t>
  </si>
  <si>
    <t>733 16-1108.R00</t>
  </si>
  <si>
    <t>Potrubí měděné D 28 x 1,5 mm, tvrdé pájení na měkko</t>
  </si>
  <si>
    <t>17,6*1,09</t>
  </si>
  <si>
    <t>733 16-1109.R00</t>
  </si>
  <si>
    <t>Potrubí měděné D 35 x 1,5 mm, tvrdé pájení na měkko</t>
  </si>
  <si>
    <t>33*1,09</t>
  </si>
  <si>
    <t>733 16-1110.R00</t>
  </si>
  <si>
    <t>Potrubí měděné D 42 x 1,5 mm, tvrdé pájení na měkko</t>
  </si>
  <si>
    <t>23,8*1,09</t>
  </si>
  <si>
    <t>733 16-1111.R00</t>
  </si>
  <si>
    <t>Potrubí měděné D 54 x 2 mm, tvrdé pájení na měkko</t>
  </si>
  <si>
    <t>6,2*1,09</t>
  </si>
  <si>
    <t>733 19-0106.R00</t>
  </si>
  <si>
    <t xml:space="preserve">Tlaková zkouška potrubí  DN 32 </t>
  </si>
  <si>
    <t>40,22+52,65+19,18</t>
  </si>
  <si>
    <t>733 19-0107.R00</t>
  </si>
  <si>
    <t xml:space="preserve">Tlaková zkouška potrubí  DN 40 </t>
  </si>
  <si>
    <t>35,97+25,94</t>
  </si>
  <si>
    <t>733 19-0108.R00</t>
  </si>
  <si>
    <t xml:space="preserve">Tlaková zkouška potrubí  DN 50 </t>
  </si>
  <si>
    <t>733 11-3113.R00</t>
  </si>
  <si>
    <t xml:space="preserve">Příplatek za zhotovení přípojky DN 15 </t>
  </si>
  <si>
    <t>733 11-3114.R00</t>
  </si>
  <si>
    <t xml:space="preserve">Příplatek za zhotovení přípojky DN 20 </t>
  </si>
  <si>
    <t>998 73-3101.R00</t>
  </si>
  <si>
    <t xml:space="preserve">Přesun hmot pro rozvody potrubí, výšky do 6 m </t>
  </si>
  <si>
    <t>t</t>
  </si>
  <si>
    <t>734</t>
  </si>
  <si>
    <t>Armatury</t>
  </si>
  <si>
    <t>734 23-5226.R00</t>
  </si>
  <si>
    <t xml:space="preserve">Kohout kulový, 2xvnitřní záv. DN 50 </t>
  </si>
  <si>
    <t>734 29-3276.R00</t>
  </si>
  <si>
    <t xml:space="preserve">Kohout kulový FILTR BALL DN 50 </t>
  </si>
  <si>
    <t>734 29-5321.R00</t>
  </si>
  <si>
    <t xml:space="preserve">Kohout kul.vypouštěcí,komplet, DN 15 </t>
  </si>
  <si>
    <t>734 26-1223.R00</t>
  </si>
  <si>
    <t xml:space="preserve">Šroubení  Ve 4300 přímé, G 1/2 </t>
  </si>
  <si>
    <t>734 26-1224.R00</t>
  </si>
  <si>
    <t xml:space="preserve">Šroubení  Ve 4300 přímé, G 3/4 </t>
  </si>
  <si>
    <t>998 73-4101.R00</t>
  </si>
  <si>
    <t xml:space="preserve">Přesun hmot pro armatury, výšky do 6 m </t>
  </si>
  <si>
    <t>735</t>
  </si>
  <si>
    <t>Otopná tělesa</t>
  </si>
  <si>
    <t>735 49-4811.R00</t>
  </si>
  <si>
    <t xml:space="preserve">Vypuštění vody z otopných těles </t>
  </si>
  <si>
    <t>m2</t>
  </si>
  <si>
    <t>(22+12*32)*0,27</t>
  </si>
  <si>
    <t>735 11-7110.R00</t>
  </si>
  <si>
    <t xml:space="preserve">Odpojení a připojení těles po nátěru </t>
  </si>
  <si>
    <t>735 19-1904.R00</t>
  </si>
  <si>
    <t xml:space="preserve">Propláchnutí otopných těles litinových </t>
  </si>
  <si>
    <t>735 19-1910.R00</t>
  </si>
  <si>
    <t xml:space="preserve">Napuštění vody do otopného systému - bez kotle </t>
  </si>
  <si>
    <t>735 19-1905.R00</t>
  </si>
  <si>
    <t xml:space="preserve">Oprava - odvzdušnění otopných těles </t>
  </si>
  <si>
    <t>783</t>
  </si>
  <si>
    <t>Nátěry</t>
  </si>
  <si>
    <t>783 42-4140.R00</t>
  </si>
  <si>
    <t xml:space="preserve">Nátěr syntetický potrubí do DN 50 mm  Z + 2x </t>
  </si>
  <si>
    <t>713-2</t>
  </si>
  <si>
    <t>Izolace ÚT</t>
  </si>
  <si>
    <t>631-54530.1</t>
  </si>
  <si>
    <t xml:space="preserve">Pouzdro potrubní izolační ALS 18/30 mm </t>
  </si>
  <si>
    <t>631-54530</t>
  </si>
  <si>
    <t xml:space="preserve">Pouzdro potrubní izolační ALS 22/30 mm </t>
  </si>
  <si>
    <t>631-54571</t>
  </si>
  <si>
    <t xml:space="preserve">Pouzdro potrubní izolační ALS 28/40 mm </t>
  </si>
  <si>
    <t>631-54602</t>
  </si>
  <si>
    <t xml:space="preserve">Pouzdro potrubní izolační ALS 35/50 mm </t>
  </si>
  <si>
    <t>631-54603</t>
  </si>
  <si>
    <t xml:space="preserve">Pouzdro potrubní izolační ALS 42/50 mm </t>
  </si>
  <si>
    <t>631-54605.1</t>
  </si>
  <si>
    <t xml:space="preserve">Pouzdro potrubní izolační ALS 54/50 mm </t>
  </si>
  <si>
    <t>722 18-2001.R00</t>
  </si>
  <si>
    <t xml:space="preserve">Montáž izolačních skruží na potrubí přímé DN 25 </t>
  </si>
  <si>
    <t>722 18-2004.R00</t>
  </si>
  <si>
    <t xml:space="preserve">Montáž izolačních skruží na potrubí přímé DN 40 </t>
  </si>
  <si>
    <t>722 18-2006.R00</t>
  </si>
  <si>
    <t xml:space="preserve">Montáž izolačních skruží na potrubí přímé DN 80 </t>
  </si>
  <si>
    <t>998 71-3101.R00</t>
  </si>
  <si>
    <t xml:space="preserve">Přesun hmot pro izolace tepelné, výšky do 6 m </t>
  </si>
  <si>
    <t>98-1</t>
  </si>
  <si>
    <t>Demontáže potrubí</t>
  </si>
  <si>
    <t>733 11-0806.R00</t>
  </si>
  <si>
    <t xml:space="preserve">Demontáž potrubí ocelového závitového do DN 15-32 </t>
  </si>
  <si>
    <t>;DN 15:6,2+11,3+3+1+2,8+2,8+1,4+1,4+1,4+2,8+2,8</t>
  </si>
  <si>
    <t>;DN 20:17,4+14,1+1,4+1,4+2,8+2,8+2,8+2,8+2,8</t>
  </si>
  <si>
    <t>;DN 25:8,9+8,7</t>
  </si>
  <si>
    <t>;DN 32:16,5+16,5</t>
  </si>
  <si>
    <t>713 40-0842.R00</t>
  </si>
  <si>
    <t xml:space="preserve">Odstranění izolace vláknité s konstr.včetně úpravy </t>
  </si>
  <si>
    <t>135,8+30</t>
  </si>
  <si>
    <t>733 11-0808.R00</t>
  </si>
  <si>
    <t xml:space="preserve">Demontáž potrubí ocelového závitového do DN 32-50 </t>
  </si>
  <si>
    <t>;DN 40:12,1+11,7</t>
  </si>
  <si>
    <t>;DN 50:3,1+3,1</t>
  </si>
  <si>
    <t>733 89-0801.R00</t>
  </si>
  <si>
    <t xml:space="preserve">Přemístění vybouraných hmot - potrubí, H do 6 m </t>
  </si>
  <si>
    <t>TZB KOMPLET s.r.o.</t>
  </si>
  <si>
    <t>Město Chrudim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</si>
</sst>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>
      <selection activeCell="I39" sqref="I3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2"/>
      <c r="D7" s="18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2" t="s">
        <v>182</v>
      </c>
      <c r="D8" s="18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4" t="s">
        <v>181</v>
      </c>
      <c r="F11" s="185"/>
      <c r="G11" s="18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ht="3" customHeight="1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tabSelected="1" workbookViewId="0">
      <selection activeCell="I39" sqref="I3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Chrudim ZŠ Peška - výměna rozvodů ÚT v tělocvičně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Chrudim ZŠ Peška</v>
      </c>
      <c r="D2" s="76"/>
      <c r="E2" s="77"/>
      <c r="F2" s="76"/>
      <c r="G2" s="192"/>
      <c r="H2" s="192"/>
      <c r="I2" s="193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7" t="str">
        <f>Položky!B7</f>
        <v>733</v>
      </c>
      <c r="B7" s="86" t="str">
        <f>Položky!C7</f>
        <v>Rozvod potrubí</v>
      </c>
      <c r="C7" s="87"/>
      <c r="D7" s="88"/>
      <c r="E7" s="178">
        <f>Položky!BA30</f>
        <v>0</v>
      </c>
      <c r="F7" s="179">
        <f>Položky!BB30</f>
        <v>0</v>
      </c>
      <c r="G7" s="179">
        <f>Položky!BC30</f>
        <v>0</v>
      </c>
      <c r="H7" s="179">
        <f>Položky!BD30</f>
        <v>0</v>
      </c>
      <c r="I7" s="180">
        <f>Položky!BE30</f>
        <v>0</v>
      </c>
    </row>
    <row r="8" spans="1:57" s="11" customFormat="1" x14ac:dyDescent="0.2">
      <c r="A8" s="177" t="str">
        <f>Položky!B31</f>
        <v>734</v>
      </c>
      <c r="B8" s="86" t="str">
        <f>Položky!C31</f>
        <v>Armatury</v>
      </c>
      <c r="C8" s="87"/>
      <c r="D8" s="88"/>
      <c r="E8" s="178">
        <f>Položky!BA38</f>
        <v>0</v>
      </c>
      <c r="F8" s="179">
        <f>Položky!BB38</f>
        <v>0</v>
      </c>
      <c r="G8" s="179">
        <f>Položky!BC38</f>
        <v>0</v>
      </c>
      <c r="H8" s="179">
        <f>Položky!BD38</f>
        <v>0</v>
      </c>
      <c r="I8" s="180">
        <f>Položky!BE38</f>
        <v>0</v>
      </c>
    </row>
    <row r="9" spans="1:57" s="11" customFormat="1" x14ac:dyDescent="0.2">
      <c r="A9" s="177" t="str">
        <f>Položky!B39</f>
        <v>735</v>
      </c>
      <c r="B9" s="86" t="str">
        <f>Položky!C39</f>
        <v>Otopná tělesa</v>
      </c>
      <c r="C9" s="87"/>
      <c r="D9" s="88"/>
      <c r="E9" s="178">
        <f>Položky!BA46</f>
        <v>0</v>
      </c>
      <c r="F9" s="179">
        <f>Položky!BB46</f>
        <v>0</v>
      </c>
      <c r="G9" s="179">
        <f>Položky!BC46</f>
        <v>0</v>
      </c>
      <c r="H9" s="179">
        <f>Položky!BD46</f>
        <v>0</v>
      </c>
      <c r="I9" s="180">
        <f>Položky!BE46</f>
        <v>0</v>
      </c>
    </row>
    <row r="10" spans="1:57" s="11" customFormat="1" x14ac:dyDescent="0.2">
      <c r="A10" s="177" t="str">
        <f>Položky!B47</f>
        <v>783</v>
      </c>
      <c r="B10" s="86" t="str">
        <f>Položky!C47</f>
        <v>Nátěry</v>
      </c>
      <c r="C10" s="87"/>
      <c r="D10" s="88"/>
      <c r="E10" s="178">
        <f>Položky!BA49</f>
        <v>0</v>
      </c>
      <c r="F10" s="179">
        <f>Položky!BB49</f>
        <v>0</v>
      </c>
      <c r="G10" s="179">
        <f>Položky!BC49</f>
        <v>0</v>
      </c>
      <c r="H10" s="179">
        <f>Položky!BD49</f>
        <v>0</v>
      </c>
      <c r="I10" s="180">
        <f>Položky!BE49</f>
        <v>0</v>
      </c>
    </row>
    <row r="11" spans="1:57" s="11" customFormat="1" x14ac:dyDescent="0.2">
      <c r="A11" s="177" t="str">
        <f>Položky!B50</f>
        <v>713-2</v>
      </c>
      <c r="B11" s="86" t="str">
        <f>Položky!C50</f>
        <v>Izolace ÚT</v>
      </c>
      <c r="C11" s="87"/>
      <c r="D11" s="88"/>
      <c r="E11" s="178">
        <f>Položky!BA63</f>
        <v>0</v>
      </c>
      <c r="F11" s="179">
        <f>Položky!BB63</f>
        <v>0</v>
      </c>
      <c r="G11" s="179">
        <f>Položky!BC63</f>
        <v>0</v>
      </c>
      <c r="H11" s="179">
        <f>Položky!BD63</f>
        <v>0</v>
      </c>
      <c r="I11" s="180">
        <f>Položky!BE63</f>
        <v>0</v>
      </c>
    </row>
    <row r="12" spans="1:57" s="11" customFormat="1" ht="13.5" thickBot="1" x14ac:dyDescent="0.25">
      <c r="A12" s="177" t="str">
        <f>Položky!B64</f>
        <v>98-1</v>
      </c>
      <c r="B12" s="86" t="str">
        <f>Položky!C64</f>
        <v>Demontáže potrubí</v>
      </c>
      <c r="C12" s="87"/>
      <c r="D12" s="88"/>
      <c r="E12" s="178">
        <f>Položky!BA76</f>
        <v>0</v>
      </c>
      <c r="F12" s="179">
        <f>Položky!BB76</f>
        <v>0</v>
      </c>
      <c r="G12" s="179">
        <f>Položky!BC76</f>
        <v>0</v>
      </c>
      <c r="H12" s="179">
        <f>Položky!BD76</f>
        <v>0</v>
      </c>
      <c r="I12" s="180">
        <f>Položky!BE76</f>
        <v>0</v>
      </c>
    </row>
    <row r="13" spans="1:57" s="94" customFormat="1" ht="13.5" thickBot="1" x14ac:dyDescent="0.25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 x14ac:dyDescent="0.2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 x14ac:dyDescent="0.25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 x14ac:dyDescent="0.25">
      <c r="A16" s="97"/>
      <c r="B16" s="97"/>
      <c r="C16" s="97"/>
      <c r="D16" s="97"/>
      <c r="E16" s="97"/>
      <c r="F16" s="97"/>
      <c r="G16" s="97"/>
      <c r="H16" s="97"/>
      <c r="I16" s="97"/>
    </row>
    <row r="17" spans="1:53" x14ac:dyDescent="0.2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 x14ac:dyDescent="0.2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 x14ac:dyDescent="0.25">
      <c r="A19" s="114"/>
      <c r="B19" s="115" t="s">
        <v>56</v>
      </c>
      <c r="C19" s="116"/>
      <c r="D19" s="117"/>
      <c r="E19" s="118"/>
      <c r="F19" s="119"/>
      <c r="G19" s="119"/>
      <c r="H19" s="194">
        <f>SUM(H18:H18)</f>
        <v>0</v>
      </c>
      <c r="I19" s="195"/>
    </row>
    <row r="20" spans="1:53" x14ac:dyDescent="0.2">
      <c r="A20" s="97"/>
      <c r="B20" s="97"/>
      <c r="C20" s="97"/>
      <c r="D20" s="97"/>
      <c r="E20" s="97"/>
      <c r="F20" s="97"/>
      <c r="G20" s="97"/>
      <c r="H20" s="97"/>
      <c r="I20" s="97"/>
    </row>
    <row r="21" spans="1:53" x14ac:dyDescent="0.2">
      <c r="B21" s="94"/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tabSelected="1" zoomScaleNormal="100" workbookViewId="0">
      <selection activeCell="I39" sqref="I39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8" t="s">
        <v>57</v>
      </c>
      <c r="B1" s="198"/>
      <c r="C1" s="198"/>
      <c r="D1" s="198"/>
      <c r="E1" s="198"/>
      <c r="F1" s="198"/>
      <c r="G1" s="198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9" t="s">
        <v>5</v>
      </c>
      <c r="B3" s="200"/>
      <c r="C3" s="128" t="str">
        <f>CONCATENATE(cislostavby," ",nazevstavby)</f>
        <v xml:space="preserve"> Chrudim ZŠ Peška - výměna rozvodů ÚT v tělocvičně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1" t="s">
        <v>1</v>
      </c>
      <c r="B4" s="202"/>
      <c r="C4" s="133" t="str">
        <f>CONCATENATE(cisloobjektu," ",nazevobjektu)</f>
        <v xml:space="preserve"> Chrudim ZŠ Peška</v>
      </c>
      <c r="D4" s="134"/>
      <c r="E4" s="203"/>
      <c r="F4" s="203"/>
      <c r="G4" s="204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ht="22.5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2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2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7.3999999999999999E-4</v>
      </c>
    </row>
    <row r="9" spans="1:104" ht="22.5" x14ac:dyDescent="0.2">
      <c r="A9" s="151">
        <v>2</v>
      </c>
      <c r="B9" s="152" t="s">
        <v>74</v>
      </c>
      <c r="C9" s="153" t="s">
        <v>75</v>
      </c>
      <c r="D9" s="154" t="s">
        <v>73</v>
      </c>
      <c r="E9" s="155">
        <v>2</v>
      </c>
      <c r="F9" s="155">
        <v>0</v>
      </c>
      <c r="G9" s="156">
        <f>E9*F9</f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2</v>
      </c>
      <c r="BA9" s="123">
        <f>IF(AZ9=1,G9,0)</f>
        <v>0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2.4299999999999999E-3</v>
      </c>
    </row>
    <row r="10" spans="1:104" x14ac:dyDescent="0.2">
      <c r="A10" s="151">
        <v>3</v>
      </c>
      <c r="B10" s="152" t="s">
        <v>76</v>
      </c>
      <c r="C10" s="153" t="s">
        <v>77</v>
      </c>
      <c r="D10" s="154" t="s">
        <v>78</v>
      </c>
      <c r="E10" s="155">
        <v>40.220999999999997</v>
      </c>
      <c r="F10" s="155">
        <v>0</v>
      </c>
      <c r="G10" s="156">
        <f>E10*F10</f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2</v>
      </c>
      <c r="BA10" s="123">
        <f>IF(AZ10=1,G10,0)</f>
        <v>0</v>
      </c>
      <c r="BB10" s="123">
        <f>IF(AZ10=2,G10,0)</f>
        <v>0</v>
      </c>
      <c r="BC10" s="123">
        <f>IF(AZ10=3,G10,0)</f>
        <v>0</v>
      </c>
      <c r="BD10" s="123">
        <f>IF(AZ10=4,G10,0)</f>
        <v>0</v>
      </c>
      <c r="BE10" s="123">
        <f>IF(AZ10=5,G10,0)</f>
        <v>0</v>
      </c>
      <c r="CZ10" s="123">
        <v>6.5500000000000003E-3</v>
      </c>
    </row>
    <row r="11" spans="1:104" x14ac:dyDescent="0.2">
      <c r="A11" s="157"/>
      <c r="B11" s="158"/>
      <c r="C11" s="196" t="s">
        <v>79</v>
      </c>
      <c r="D11" s="197"/>
      <c r="E11" s="159">
        <v>40.220999999999997</v>
      </c>
      <c r="F11" s="160"/>
      <c r="G11" s="161"/>
      <c r="M11" s="162" t="s">
        <v>79</v>
      </c>
      <c r="O11" s="150"/>
    </row>
    <row r="12" spans="1:104" x14ac:dyDescent="0.2">
      <c r="A12" s="151">
        <v>4</v>
      </c>
      <c r="B12" s="152" t="s">
        <v>80</v>
      </c>
      <c r="C12" s="153" t="s">
        <v>81</v>
      </c>
      <c r="D12" s="154" t="s">
        <v>78</v>
      </c>
      <c r="E12" s="155">
        <v>52.646999999999998</v>
      </c>
      <c r="F12" s="155">
        <v>0</v>
      </c>
      <c r="G12" s="156">
        <f>E12*F12</f>
        <v>0</v>
      </c>
      <c r="O12" s="150">
        <v>2</v>
      </c>
      <c r="AA12" s="123">
        <v>12</v>
      </c>
      <c r="AB12" s="123">
        <v>0</v>
      </c>
      <c r="AC12" s="123">
        <v>4</v>
      </c>
      <c r="AZ12" s="123">
        <v>2</v>
      </c>
      <c r="BA12" s="123">
        <f>IF(AZ12=1,G12,0)</f>
        <v>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6.6800000000000002E-3</v>
      </c>
    </row>
    <row r="13" spans="1:104" x14ac:dyDescent="0.2">
      <c r="A13" s="157"/>
      <c r="B13" s="158"/>
      <c r="C13" s="196" t="s">
        <v>82</v>
      </c>
      <c r="D13" s="197"/>
      <c r="E13" s="159">
        <v>52.646999999999998</v>
      </c>
      <c r="F13" s="160"/>
      <c r="G13" s="161"/>
      <c r="M13" s="162" t="s">
        <v>82</v>
      </c>
      <c r="O13" s="150"/>
    </row>
    <row r="14" spans="1:104" x14ac:dyDescent="0.2">
      <c r="A14" s="151">
        <v>5</v>
      </c>
      <c r="B14" s="152" t="s">
        <v>83</v>
      </c>
      <c r="C14" s="153" t="s">
        <v>84</v>
      </c>
      <c r="D14" s="154" t="s">
        <v>78</v>
      </c>
      <c r="E14" s="155">
        <v>19.184000000000001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0</v>
      </c>
      <c r="AC14" s="123">
        <v>5</v>
      </c>
      <c r="AZ14" s="123">
        <v>2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6.2700000000000004E-3</v>
      </c>
    </row>
    <row r="15" spans="1:104" x14ac:dyDescent="0.2">
      <c r="A15" s="157"/>
      <c r="B15" s="158"/>
      <c r="C15" s="196" t="s">
        <v>85</v>
      </c>
      <c r="D15" s="197"/>
      <c r="E15" s="159">
        <v>19.184000000000001</v>
      </c>
      <c r="F15" s="160"/>
      <c r="G15" s="161"/>
      <c r="M15" s="162" t="s">
        <v>85</v>
      </c>
      <c r="O15" s="150"/>
    </row>
    <row r="16" spans="1:104" x14ac:dyDescent="0.2">
      <c r="A16" s="151">
        <v>6</v>
      </c>
      <c r="B16" s="152" t="s">
        <v>86</v>
      </c>
      <c r="C16" s="153" t="s">
        <v>87</v>
      </c>
      <c r="D16" s="154" t="s">
        <v>78</v>
      </c>
      <c r="E16" s="155">
        <v>35.97</v>
      </c>
      <c r="F16" s="155">
        <v>0</v>
      </c>
      <c r="G16" s="156">
        <f>E16*F16</f>
        <v>0</v>
      </c>
      <c r="O16" s="150">
        <v>2</v>
      </c>
      <c r="AA16" s="123">
        <v>12</v>
      </c>
      <c r="AB16" s="123">
        <v>0</v>
      </c>
      <c r="AC16" s="123">
        <v>6</v>
      </c>
      <c r="AZ16" s="123">
        <v>2</v>
      </c>
      <c r="BA16" s="123">
        <f>IF(AZ16=1,G16,0)</f>
        <v>0</v>
      </c>
      <c r="BB16" s="123">
        <f>IF(AZ16=2,G16,0)</f>
        <v>0</v>
      </c>
      <c r="BC16" s="123">
        <f>IF(AZ16=3,G16,0)</f>
        <v>0</v>
      </c>
      <c r="BD16" s="123">
        <f>IF(AZ16=4,G16,0)</f>
        <v>0</v>
      </c>
      <c r="BE16" s="123">
        <f>IF(AZ16=5,G16,0)</f>
        <v>0</v>
      </c>
      <c r="CZ16" s="123">
        <v>6.6100000000000004E-3</v>
      </c>
    </row>
    <row r="17" spans="1:104" x14ac:dyDescent="0.2">
      <c r="A17" s="157"/>
      <c r="B17" s="158"/>
      <c r="C17" s="196" t="s">
        <v>88</v>
      </c>
      <c r="D17" s="197"/>
      <c r="E17" s="159">
        <v>35.97</v>
      </c>
      <c r="F17" s="160"/>
      <c r="G17" s="161"/>
      <c r="M17" s="162" t="s">
        <v>88</v>
      </c>
      <c r="O17" s="150"/>
    </row>
    <row r="18" spans="1:104" x14ac:dyDescent="0.2">
      <c r="A18" s="151">
        <v>7</v>
      </c>
      <c r="B18" s="152" t="s">
        <v>89</v>
      </c>
      <c r="C18" s="153" t="s">
        <v>90</v>
      </c>
      <c r="D18" s="154" t="s">
        <v>78</v>
      </c>
      <c r="E18" s="155">
        <v>25.942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7</v>
      </c>
      <c r="AZ18" s="123">
        <v>2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6.96E-3</v>
      </c>
    </row>
    <row r="19" spans="1:104" x14ac:dyDescent="0.2">
      <c r="A19" s="157"/>
      <c r="B19" s="158"/>
      <c r="C19" s="196" t="s">
        <v>91</v>
      </c>
      <c r="D19" s="197"/>
      <c r="E19" s="159">
        <v>25.942</v>
      </c>
      <c r="F19" s="160"/>
      <c r="G19" s="161"/>
      <c r="M19" s="162" t="s">
        <v>91</v>
      </c>
      <c r="O19" s="150"/>
    </row>
    <row r="20" spans="1:104" x14ac:dyDescent="0.2">
      <c r="A20" s="151">
        <v>8</v>
      </c>
      <c r="B20" s="152" t="s">
        <v>92</v>
      </c>
      <c r="C20" s="153" t="s">
        <v>93</v>
      </c>
      <c r="D20" s="154" t="s">
        <v>78</v>
      </c>
      <c r="E20" s="155">
        <v>6.758</v>
      </c>
      <c r="F20" s="155">
        <v>0</v>
      </c>
      <c r="G20" s="156">
        <f>E20*F20</f>
        <v>0</v>
      </c>
      <c r="O20" s="150">
        <v>2</v>
      </c>
      <c r="AA20" s="123">
        <v>12</v>
      </c>
      <c r="AB20" s="123">
        <v>0</v>
      </c>
      <c r="AC20" s="123">
        <v>8</v>
      </c>
      <c r="AZ20" s="123">
        <v>2</v>
      </c>
      <c r="BA20" s="123">
        <f>IF(AZ20=1,G20,0)</f>
        <v>0</v>
      </c>
      <c r="BB20" s="123">
        <f>IF(AZ20=2,G20,0)</f>
        <v>0</v>
      </c>
      <c r="BC20" s="123">
        <f>IF(AZ20=3,G20,0)</f>
        <v>0</v>
      </c>
      <c r="BD20" s="123">
        <f>IF(AZ20=4,G20,0)</f>
        <v>0</v>
      </c>
      <c r="BE20" s="123">
        <f>IF(AZ20=5,G20,0)</f>
        <v>0</v>
      </c>
      <c r="CZ20" s="123">
        <v>8.3300000000000006E-3</v>
      </c>
    </row>
    <row r="21" spans="1:104" x14ac:dyDescent="0.2">
      <c r="A21" s="157"/>
      <c r="B21" s="158"/>
      <c r="C21" s="196" t="s">
        <v>94</v>
      </c>
      <c r="D21" s="197"/>
      <c r="E21" s="159">
        <v>6.758</v>
      </c>
      <c r="F21" s="160"/>
      <c r="G21" s="161"/>
      <c r="M21" s="162" t="s">
        <v>94</v>
      </c>
      <c r="O21" s="150"/>
    </row>
    <row r="22" spans="1:104" x14ac:dyDescent="0.2">
      <c r="A22" s="151">
        <v>9</v>
      </c>
      <c r="B22" s="152" t="s">
        <v>95</v>
      </c>
      <c r="C22" s="153" t="s">
        <v>96</v>
      </c>
      <c r="D22" s="154" t="s">
        <v>78</v>
      </c>
      <c r="E22" s="155">
        <v>112.05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0</v>
      </c>
      <c r="AC22" s="123">
        <v>9</v>
      </c>
      <c r="AZ22" s="123">
        <v>2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0</v>
      </c>
    </row>
    <row r="23" spans="1:104" x14ac:dyDescent="0.2">
      <c r="A23" s="157"/>
      <c r="B23" s="158"/>
      <c r="C23" s="196" t="s">
        <v>97</v>
      </c>
      <c r="D23" s="197"/>
      <c r="E23" s="159">
        <v>112.05</v>
      </c>
      <c r="F23" s="160"/>
      <c r="G23" s="161"/>
      <c r="M23" s="162" t="s">
        <v>97</v>
      </c>
      <c r="O23" s="150"/>
    </row>
    <row r="24" spans="1:104" x14ac:dyDescent="0.2">
      <c r="A24" s="151">
        <v>10</v>
      </c>
      <c r="B24" s="152" t="s">
        <v>98</v>
      </c>
      <c r="C24" s="153" t="s">
        <v>99</v>
      </c>
      <c r="D24" s="154" t="s">
        <v>78</v>
      </c>
      <c r="E24" s="155">
        <v>61.91</v>
      </c>
      <c r="F24" s="155">
        <v>0</v>
      </c>
      <c r="G24" s="156">
        <f>E24*F24</f>
        <v>0</v>
      </c>
      <c r="O24" s="150">
        <v>2</v>
      </c>
      <c r="AA24" s="123">
        <v>12</v>
      </c>
      <c r="AB24" s="123">
        <v>0</v>
      </c>
      <c r="AC24" s="123">
        <v>10</v>
      </c>
      <c r="AZ24" s="123">
        <v>2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x14ac:dyDescent="0.2">
      <c r="A25" s="157"/>
      <c r="B25" s="158"/>
      <c r="C25" s="196" t="s">
        <v>100</v>
      </c>
      <c r="D25" s="197"/>
      <c r="E25" s="159">
        <v>61.91</v>
      </c>
      <c r="F25" s="160"/>
      <c r="G25" s="161"/>
      <c r="M25" s="162" t="s">
        <v>100</v>
      </c>
      <c r="O25" s="150"/>
    </row>
    <row r="26" spans="1:104" x14ac:dyDescent="0.2">
      <c r="A26" s="151">
        <v>11</v>
      </c>
      <c r="B26" s="152" t="s">
        <v>101</v>
      </c>
      <c r="C26" s="153" t="s">
        <v>102</v>
      </c>
      <c r="D26" s="154" t="s">
        <v>78</v>
      </c>
      <c r="E26" s="155">
        <v>6.76</v>
      </c>
      <c r="F26" s="155">
        <v>0</v>
      </c>
      <c r="G26" s="156">
        <f>E26*F26</f>
        <v>0</v>
      </c>
      <c r="O26" s="150">
        <v>2</v>
      </c>
      <c r="AA26" s="123">
        <v>12</v>
      </c>
      <c r="AB26" s="123">
        <v>0</v>
      </c>
      <c r="AC26" s="123">
        <v>11</v>
      </c>
      <c r="AZ26" s="123">
        <v>2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 x14ac:dyDescent="0.2">
      <c r="A27" s="151">
        <v>12</v>
      </c>
      <c r="B27" s="152" t="s">
        <v>103</v>
      </c>
      <c r="C27" s="153" t="s">
        <v>104</v>
      </c>
      <c r="D27" s="154" t="s">
        <v>73</v>
      </c>
      <c r="E27" s="155">
        <v>14</v>
      </c>
      <c r="F27" s="155">
        <v>0</v>
      </c>
      <c r="G27" s="156">
        <f>E27*F27</f>
        <v>0</v>
      </c>
      <c r="O27" s="150">
        <v>2</v>
      </c>
      <c r="AA27" s="123">
        <v>12</v>
      </c>
      <c r="AB27" s="123">
        <v>0</v>
      </c>
      <c r="AC27" s="123">
        <v>12</v>
      </c>
      <c r="AZ27" s="123">
        <v>2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x14ac:dyDescent="0.2">
      <c r="A28" s="151">
        <v>13</v>
      </c>
      <c r="B28" s="152" t="s">
        <v>105</v>
      </c>
      <c r="C28" s="153" t="s">
        <v>106</v>
      </c>
      <c r="D28" s="154" t="s">
        <v>73</v>
      </c>
      <c r="E28" s="155">
        <v>12</v>
      </c>
      <c r="F28" s="155">
        <v>0</v>
      </c>
      <c r="G28" s="156">
        <f>E28*F28</f>
        <v>0</v>
      </c>
      <c r="O28" s="150">
        <v>2</v>
      </c>
      <c r="AA28" s="123">
        <v>12</v>
      </c>
      <c r="AB28" s="123">
        <v>0</v>
      </c>
      <c r="AC28" s="123">
        <v>13</v>
      </c>
      <c r="AZ28" s="123">
        <v>2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 x14ac:dyDescent="0.2">
      <c r="A29" s="151">
        <v>14</v>
      </c>
      <c r="B29" s="152" t="s">
        <v>107</v>
      </c>
      <c r="C29" s="153" t="s">
        <v>108</v>
      </c>
      <c r="D29" s="154" t="s">
        <v>109</v>
      </c>
      <c r="E29" s="155">
        <v>1.2163999999999999</v>
      </c>
      <c r="F29" s="155">
        <v>0</v>
      </c>
      <c r="G29" s="156">
        <f>E29*F29</f>
        <v>0</v>
      </c>
      <c r="O29" s="150">
        <v>2</v>
      </c>
      <c r="AA29" s="123">
        <v>12</v>
      </c>
      <c r="AB29" s="123">
        <v>0</v>
      </c>
      <c r="AC29" s="123">
        <v>14</v>
      </c>
      <c r="AZ29" s="123">
        <v>2</v>
      </c>
      <c r="BA29" s="123">
        <f>IF(AZ29=1,G29,0)</f>
        <v>0</v>
      </c>
      <c r="BB29" s="123">
        <f>IF(AZ29=2,G29,0)</f>
        <v>0</v>
      </c>
      <c r="BC29" s="123">
        <f>IF(AZ29=3,G29,0)</f>
        <v>0</v>
      </c>
      <c r="BD29" s="123">
        <f>IF(AZ29=4,G29,0)</f>
        <v>0</v>
      </c>
      <c r="BE29" s="123">
        <f>IF(AZ29=5,G29,0)</f>
        <v>0</v>
      </c>
      <c r="CZ29" s="123">
        <v>0</v>
      </c>
    </row>
    <row r="30" spans="1:104" x14ac:dyDescent="0.2">
      <c r="A30" s="163"/>
      <c r="B30" s="164" t="s">
        <v>66</v>
      </c>
      <c r="C30" s="165" t="str">
        <f>CONCATENATE(B7," ",C7)</f>
        <v>733 Rozvod potrubí</v>
      </c>
      <c r="D30" s="163"/>
      <c r="E30" s="166"/>
      <c r="F30" s="166"/>
      <c r="G30" s="167">
        <f>SUM(G7:G29)</f>
        <v>0</v>
      </c>
      <c r="O30" s="150">
        <v>4</v>
      </c>
      <c r="BA30" s="168">
        <f>SUM(BA7:BA29)</f>
        <v>0</v>
      </c>
      <c r="BB30" s="168">
        <f>SUM(BB7:BB29)</f>
        <v>0</v>
      </c>
      <c r="BC30" s="168">
        <f>SUM(BC7:BC29)</f>
        <v>0</v>
      </c>
      <c r="BD30" s="168">
        <f>SUM(BD7:BD29)</f>
        <v>0</v>
      </c>
      <c r="BE30" s="168">
        <f>SUM(BE7:BE29)</f>
        <v>0</v>
      </c>
    </row>
    <row r="31" spans="1:104" x14ac:dyDescent="0.2">
      <c r="A31" s="143" t="s">
        <v>65</v>
      </c>
      <c r="B31" s="144" t="s">
        <v>110</v>
      </c>
      <c r="C31" s="145" t="s">
        <v>111</v>
      </c>
      <c r="D31" s="146"/>
      <c r="E31" s="147"/>
      <c r="F31" s="147"/>
      <c r="G31" s="148"/>
      <c r="H31" s="149"/>
      <c r="I31" s="149"/>
      <c r="O31" s="150">
        <v>1</v>
      </c>
    </row>
    <row r="32" spans="1:104" x14ac:dyDescent="0.2">
      <c r="A32" s="151">
        <v>15</v>
      </c>
      <c r="B32" s="152" t="s">
        <v>112</v>
      </c>
      <c r="C32" s="153" t="s">
        <v>113</v>
      </c>
      <c r="D32" s="154" t="s">
        <v>73</v>
      </c>
      <c r="E32" s="155">
        <v>1</v>
      </c>
      <c r="F32" s="155">
        <v>0</v>
      </c>
      <c r="G32" s="156">
        <f t="shared" ref="G32:G37" si="0">E32*F32</f>
        <v>0</v>
      </c>
      <c r="O32" s="150">
        <v>2</v>
      </c>
      <c r="AA32" s="123">
        <v>12</v>
      </c>
      <c r="AB32" s="123">
        <v>0</v>
      </c>
      <c r="AC32" s="123">
        <v>15</v>
      </c>
      <c r="AZ32" s="123">
        <v>2</v>
      </c>
      <c r="BA32" s="123">
        <f t="shared" ref="BA32:BA37" si="1">IF(AZ32=1,G32,0)</f>
        <v>0</v>
      </c>
      <c r="BB32" s="123">
        <f t="shared" ref="BB32:BB37" si="2">IF(AZ32=2,G32,0)</f>
        <v>0</v>
      </c>
      <c r="BC32" s="123">
        <f t="shared" ref="BC32:BC37" si="3">IF(AZ32=3,G32,0)</f>
        <v>0</v>
      </c>
      <c r="BD32" s="123">
        <f t="shared" ref="BD32:BD37" si="4">IF(AZ32=4,G32,0)</f>
        <v>0</v>
      </c>
      <c r="BE32" s="123">
        <f t="shared" ref="BE32:BE37" si="5">IF(AZ32=5,G32,0)</f>
        <v>0</v>
      </c>
      <c r="CZ32" s="123">
        <v>2.0799999999999998E-3</v>
      </c>
    </row>
    <row r="33" spans="1:104" x14ac:dyDescent="0.2">
      <c r="A33" s="151">
        <v>16</v>
      </c>
      <c r="B33" s="152" t="s">
        <v>114</v>
      </c>
      <c r="C33" s="153" t="s">
        <v>115</v>
      </c>
      <c r="D33" s="154" t="s">
        <v>73</v>
      </c>
      <c r="E33" s="155">
        <v>1</v>
      </c>
      <c r="F33" s="155">
        <v>0</v>
      </c>
      <c r="G33" s="156">
        <f t="shared" si="0"/>
        <v>0</v>
      </c>
      <c r="O33" s="150">
        <v>2</v>
      </c>
      <c r="AA33" s="123">
        <v>12</v>
      </c>
      <c r="AB33" s="123">
        <v>0</v>
      </c>
      <c r="AC33" s="123">
        <v>16</v>
      </c>
      <c r="AZ33" s="123">
        <v>2</v>
      </c>
      <c r="BA33" s="123">
        <f t="shared" si="1"/>
        <v>0</v>
      </c>
      <c r="BB33" s="123">
        <f t="shared" si="2"/>
        <v>0</v>
      </c>
      <c r="BC33" s="123">
        <f t="shared" si="3"/>
        <v>0</v>
      </c>
      <c r="BD33" s="123">
        <f t="shared" si="4"/>
        <v>0</v>
      </c>
      <c r="BE33" s="123">
        <f t="shared" si="5"/>
        <v>0</v>
      </c>
      <c r="CZ33" s="123">
        <v>4.8999999999999998E-3</v>
      </c>
    </row>
    <row r="34" spans="1:104" x14ac:dyDescent="0.2">
      <c r="A34" s="151">
        <v>17</v>
      </c>
      <c r="B34" s="152" t="s">
        <v>116</v>
      </c>
      <c r="C34" s="153" t="s">
        <v>117</v>
      </c>
      <c r="D34" s="154" t="s">
        <v>73</v>
      </c>
      <c r="E34" s="155">
        <v>4</v>
      </c>
      <c r="F34" s="155">
        <v>0</v>
      </c>
      <c r="G34" s="156">
        <f t="shared" si="0"/>
        <v>0</v>
      </c>
      <c r="O34" s="150">
        <v>2</v>
      </c>
      <c r="AA34" s="123">
        <v>12</v>
      </c>
      <c r="AB34" s="123">
        <v>0</v>
      </c>
      <c r="AC34" s="123">
        <v>17</v>
      </c>
      <c r="AZ34" s="123">
        <v>2</v>
      </c>
      <c r="BA34" s="123">
        <f t="shared" si="1"/>
        <v>0</v>
      </c>
      <c r="BB34" s="123">
        <f t="shared" si="2"/>
        <v>0</v>
      </c>
      <c r="BC34" s="123">
        <f t="shared" si="3"/>
        <v>0</v>
      </c>
      <c r="BD34" s="123">
        <f t="shared" si="4"/>
        <v>0</v>
      </c>
      <c r="BE34" s="123">
        <f t="shared" si="5"/>
        <v>0</v>
      </c>
      <c r="CZ34" s="123">
        <v>1.9000000000000001E-4</v>
      </c>
    </row>
    <row r="35" spans="1:104" x14ac:dyDescent="0.2">
      <c r="A35" s="151">
        <v>18</v>
      </c>
      <c r="B35" s="152" t="s">
        <v>118</v>
      </c>
      <c r="C35" s="153" t="s">
        <v>119</v>
      </c>
      <c r="D35" s="154" t="s">
        <v>73</v>
      </c>
      <c r="E35" s="155">
        <v>9</v>
      </c>
      <c r="F35" s="155">
        <v>0</v>
      </c>
      <c r="G35" s="156">
        <f t="shared" si="0"/>
        <v>0</v>
      </c>
      <c r="O35" s="150">
        <v>2</v>
      </c>
      <c r="AA35" s="123">
        <v>12</v>
      </c>
      <c r="AB35" s="123">
        <v>0</v>
      </c>
      <c r="AC35" s="123">
        <v>18</v>
      </c>
      <c r="AZ35" s="123">
        <v>2</v>
      </c>
      <c r="BA35" s="123">
        <f t="shared" si="1"/>
        <v>0</v>
      </c>
      <c r="BB35" s="123">
        <f t="shared" si="2"/>
        <v>0</v>
      </c>
      <c r="BC35" s="123">
        <f t="shared" si="3"/>
        <v>0</v>
      </c>
      <c r="BD35" s="123">
        <f t="shared" si="4"/>
        <v>0</v>
      </c>
      <c r="BE35" s="123">
        <f t="shared" si="5"/>
        <v>0</v>
      </c>
      <c r="CZ35" s="123">
        <v>1.1E-4</v>
      </c>
    </row>
    <row r="36" spans="1:104" x14ac:dyDescent="0.2">
      <c r="A36" s="151">
        <v>19</v>
      </c>
      <c r="B36" s="152" t="s">
        <v>120</v>
      </c>
      <c r="C36" s="153" t="s">
        <v>121</v>
      </c>
      <c r="D36" s="154" t="s">
        <v>73</v>
      </c>
      <c r="E36" s="155">
        <v>4</v>
      </c>
      <c r="F36" s="155">
        <v>0</v>
      </c>
      <c r="G36" s="156">
        <f t="shared" si="0"/>
        <v>0</v>
      </c>
      <c r="O36" s="150">
        <v>2</v>
      </c>
      <c r="AA36" s="123">
        <v>12</v>
      </c>
      <c r="AB36" s="123">
        <v>0</v>
      </c>
      <c r="AC36" s="123">
        <v>19</v>
      </c>
      <c r="AZ36" s="123">
        <v>2</v>
      </c>
      <c r="BA36" s="123">
        <f t="shared" si="1"/>
        <v>0</v>
      </c>
      <c r="BB36" s="123">
        <f t="shared" si="2"/>
        <v>0</v>
      </c>
      <c r="BC36" s="123">
        <f t="shared" si="3"/>
        <v>0</v>
      </c>
      <c r="BD36" s="123">
        <f t="shared" si="4"/>
        <v>0</v>
      </c>
      <c r="BE36" s="123">
        <f t="shared" si="5"/>
        <v>0</v>
      </c>
      <c r="CZ36" s="123">
        <v>1.9000000000000001E-4</v>
      </c>
    </row>
    <row r="37" spans="1:104" x14ac:dyDescent="0.2">
      <c r="A37" s="151">
        <v>20</v>
      </c>
      <c r="B37" s="152" t="s">
        <v>122</v>
      </c>
      <c r="C37" s="153" t="s">
        <v>123</v>
      </c>
      <c r="D37" s="154" t="s">
        <v>109</v>
      </c>
      <c r="E37" s="155">
        <v>9.4999999999999998E-3</v>
      </c>
      <c r="F37" s="155">
        <v>0</v>
      </c>
      <c r="G37" s="156">
        <f t="shared" si="0"/>
        <v>0</v>
      </c>
      <c r="O37" s="150">
        <v>2</v>
      </c>
      <c r="AA37" s="123">
        <v>12</v>
      </c>
      <c r="AB37" s="123">
        <v>0</v>
      </c>
      <c r="AC37" s="123">
        <v>20</v>
      </c>
      <c r="AZ37" s="123">
        <v>2</v>
      </c>
      <c r="BA37" s="123">
        <f t="shared" si="1"/>
        <v>0</v>
      </c>
      <c r="BB37" s="123">
        <f t="shared" si="2"/>
        <v>0</v>
      </c>
      <c r="BC37" s="123">
        <f t="shared" si="3"/>
        <v>0</v>
      </c>
      <c r="BD37" s="123">
        <f t="shared" si="4"/>
        <v>0</v>
      </c>
      <c r="BE37" s="123">
        <f t="shared" si="5"/>
        <v>0</v>
      </c>
      <c r="CZ37" s="123">
        <v>0</v>
      </c>
    </row>
    <row r="38" spans="1:104" x14ac:dyDescent="0.2">
      <c r="A38" s="163"/>
      <c r="B38" s="164" t="s">
        <v>66</v>
      </c>
      <c r="C38" s="165" t="str">
        <f>CONCATENATE(B31," ",C31)</f>
        <v>734 Armatury</v>
      </c>
      <c r="D38" s="163"/>
      <c r="E38" s="166"/>
      <c r="F38" s="166"/>
      <c r="G38" s="167">
        <f>SUM(G31:G37)</f>
        <v>0</v>
      </c>
      <c r="O38" s="150">
        <v>4</v>
      </c>
      <c r="BA38" s="168">
        <f>SUM(BA31:BA37)</f>
        <v>0</v>
      </c>
      <c r="BB38" s="168">
        <f>SUM(BB31:BB37)</f>
        <v>0</v>
      </c>
      <c r="BC38" s="168">
        <f>SUM(BC31:BC37)</f>
        <v>0</v>
      </c>
      <c r="BD38" s="168">
        <f>SUM(BD31:BD37)</f>
        <v>0</v>
      </c>
      <c r="BE38" s="168">
        <f>SUM(BE31:BE37)</f>
        <v>0</v>
      </c>
    </row>
    <row r="39" spans="1:104" x14ac:dyDescent="0.2">
      <c r="A39" s="143" t="s">
        <v>65</v>
      </c>
      <c r="B39" s="144" t="s">
        <v>124</v>
      </c>
      <c r="C39" s="145" t="s">
        <v>125</v>
      </c>
      <c r="D39" s="146"/>
      <c r="E39" s="147"/>
      <c r="F39" s="147"/>
      <c r="G39" s="148"/>
      <c r="H39" s="149"/>
      <c r="I39" s="149"/>
      <c r="O39" s="150">
        <v>1</v>
      </c>
    </row>
    <row r="40" spans="1:104" x14ac:dyDescent="0.2">
      <c r="A40" s="151">
        <v>21</v>
      </c>
      <c r="B40" s="152" t="s">
        <v>126</v>
      </c>
      <c r="C40" s="153" t="s">
        <v>127</v>
      </c>
      <c r="D40" s="154" t="s">
        <v>128</v>
      </c>
      <c r="E40" s="155">
        <v>109.62</v>
      </c>
      <c r="F40" s="155">
        <v>0</v>
      </c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21</v>
      </c>
      <c r="AZ40" s="123">
        <v>2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7"/>
      <c r="B41" s="158"/>
      <c r="C41" s="196" t="s">
        <v>129</v>
      </c>
      <c r="D41" s="197"/>
      <c r="E41" s="159">
        <v>109.62</v>
      </c>
      <c r="F41" s="160"/>
      <c r="G41" s="161"/>
      <c r="M41" s="162" t="s">
        <v>129</v>
      </c>
      <c r="O41" s="150"/>
    </row>
    <row r="42" spans="1:104" x14ac:dyDescent="0.2">
      <c r="A42" s="151">
        <v>22</v>
      </c>
      <c r="B42" s="152" t="s">
        <v>130</v>
      </c>
      <c r="C42" s="153" t="s">
        <v>131</v>
      </c>
      <c r="D42" s="154" t="s">
        <v>128</v>
      </c>
      <c r="E42" s="155">
        <v>109.62</v>
      </c>
      <c r="F42" s="155">
        <v>0</v>
      </c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22</v>
      </c>
      <c r="AZ42" s="123">
        <v>2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x14ac:dyDescent="0.2">
      <c r="A43" s="151">
        <v>23</v>
      </c>
      <c r="B43" s="152" t="s">
        <v>132</v>
      </c>
      <c r="C43" s="153" t="s">
        <v>133</v>
      </c>
      <c r="D43" s="154" t="s">
        <v>128</v>
      </c>
      <c r="E43" s="155">
        <v>109.62</v>
      </c>
      <c r="F43" s="155">
        <v>0</v>
      </c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23</v>
      </c>
      <c r="AZ43" s="123">
        <v>2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x14ac:dyDescent="0.2">
      <c r="A44" s="151">
        <v>24</v>
      </c>
      <c r="B44" s="152" t="s">
        <v>134</v>
      </c>
      <c r="C44" s="153" t="s">
        <v>135</v>
      </c>
      <c r="D44" s="154" t="s">
        <v>128</v>
      </c>
      <c r="E44" s="155">
        <v>109.62</v>
      </c>
      <c r="F44" s="155">
        <v>0</v>
      </c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24</v>
      </c>
      <c r="AZ44" s="123">
        <v>2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 x14ac:dyDescent="0.2">
      <c r="A45" s="151">
        <v>25</v>
      </c>
      <c r="B45" s="152" t="s">
        <v>136</v>
      </c>
      <c r="C45" s="153" t="s">
        <v>137</v>
      </c>
      <c r="D45" s="154" t="s">
        <v>73</v>
      </c>
      <c r="E45" s="155">
        <v>13</v>
      </c>
      <c r="F45" s="155">
        <v>0</v>
      </c>
      <c r="G45" s="156">
        <f>E45*F45</f>
        <v>0</v>
      </c>
      <c r="O45" s="150">
        <v>2</v>
      </c>
      <c r="AA45" s="123">
        <v>12</v>
      </c>
      <c r="AB45" s="123">
        <v>0</v>
      </c>
      <c r="AC45" s="123">
        <v>25</v>
      </c>
      <c r="AZ45" s="123">
        <v>2</v>
      </c>
      <c r="BA45" s="123">
        <f>IF(AZ45=1,G45,0)</f>
        <v>0</v>
      </c>
      <c r="BB45" s="123">
        <f>IF(AZ45=2,G45,0)</f>
        <v>0</v>
      </c>
      <c r="BC45" s="123">
        <f>IF(AZ45=3,G45,0)</f>
        <v>0</v>
      </c>
      <c r="BD45" s="123">
        <f>IF(AZ45=4,G45,0)</f>
        <v>0</v>
      </c>
      <c r="BE45" s="123">
        <f>IF(AZ45=5,G45,0)</f>
        <v>0</v>
      </c>
      <c r="CZ45" s="123">
        <v>0</v>
      </c>
    </row>
    <row r="46" spans="1:104" x14ac:dyDescent="0.2">
      <c r="A46" s="163"/>
      <c r="B46" s="164" t="s">
        <v>66</v>
      </c>
      <c r="C46" s="165" t="str">
        <f>CONCATENATE(B39," ",C39)</f>
        <v>735 Otopná tělesa</v>
      </c>
      <c r="D46" s="163"/>
      <c r="E46" s="166"/>
      <c r="F46" s="166"/>
      <c r="G46" s="167">
        <f>SUM(G39:G45)</f>
        <v>0</v>
      </c>
      <c r="O46" s="150">
        <v>4</v>
      </c>
      <c r="BA46" s="168">
        <f>SUM(BA39:BA45)</f>
        <v>0</v>
      </c>
      <c r="BB46" s="168">
        <f>SUM(BB39:BB45)</f>
        <v>0</v>
      </c>
      <c r="BC46" s="168">
        <f>SUM(BC39:BC45)</f>
        <v>0</v>
      </c>
      <c r="BD46" s="168">
        <f>SUM(BD39:BD45)</f>
        <v>0</v>
      </c>
      <c r="BE46" s="168">
        <f>SUM(BE39:BE45)</f>
        <v>0</v>
      </c>
    </row>
    <row r="47" spans="1:104" x14ac:dyDescent="0.2">
      <c r="A47" s="143" t="s">
        <v>65</v>
      </c>
      <c r="B47" s="144" t="s">
        <v>138</v>
      </c>
      <c r="C47" s="145" t="s">
        <v>139</v>
      </c>
      <c r="D47" s="146"/>
      <c r="E47" s="147"/>
      <c r="F47" s="147"/>
      <c r="G47" s="148"/>
      <c r="H47" s="149"/>
      <c r="I47" s="149"/>
      <c r="O47" s="150">
        <v>1</v>
      </c>
    </row>
    <row r="48" spans="1:104" x14ac:dyDescent="0.2">
      <c r="A48" s="151">
        <v>26</v>
      </c>
      <c r="B48" s="152" t="s">
        <v>140</v>
      </c>
      <c r="C48" s="153" t="s">
        <v>141</v>
      </c>
      <c r="D48" s="154" t="s">
        <v>78</v>
      </c>
      <c r="E48" s="155">
        <v>2</v>
      </c>
      <c r="F48" s="155">
        <v>0</v>
      </c>
      <c r="G48" s="156">
        <f>E48*F48</f>
        <v>0</v>
      </c>
      <c r="O48" s="150">
        <v>2</v>
      </c>
      <c r="AA48" s="123">
        <v>12</v>
      </c>
      <c r="AB48" s="123">
        <v>0</v>
      </c>
      <c r="AC48" s="123">
        <v>26</v>
      </c>
      <c r="AZ48" s="123">
        <v>2</v>
      </c>
      <c r="BA48" s="123">
        <f>IF(AZ48=1,G48,0)</f>
        <v>0</v>
      </c>
      <c r="BB48" s="123">
        <f>IF(AZ48=2,G48,0)</f>
        <v>0</v>
      </c>
      <c r="BC48" s="123">
        <f>IF(AZ48=3,G48,0)</f>
        <v>0</v>
      </c>
      <c r="BD48" s="123">
        <f>IF(AZ48=4,G48,0)</f>
        <v>0</v>
      </c>
      <c r="BE48" s="123">
        <f>IF(AZ48=5,G48,0)</f>
        <v>0</v>
      </c>
      <c r="CZ48" s="123">
        <v>6.9999999999999994E-5</v>
      </c>
    </row>
    <row r="49" spans="1:104" x14ac:dyDescent="0.2">
      <c r="A49" s="163"/>
      <c r="B49" s="164" t="s">
        <v>66</v>
      </c>
      <c r="C49" s="165" t="str">
        <f>CONCATENATE(B47," ",C47)</f>
        <v>783 Nátěry</v>
      </c>
      <c r="D49" s="163"/>
      <c r="E49" s="166"/>
      <c r="F49" s="166"/>
      <c r="G49" s="167">
        <f>SUM(G47:G48)</f>
        <v>0</v>
      </c>
      <c r="O49" s="150">
        <v>4</v>
      </c>
      <c r="BA49" s="168">
        <f>SUM(BA47:BA48)</f>
        <v>0</v>
      </c>
      <c r="BB49" s="168">
        <f>SUM(BB47:BB48)</f>
        <v>0</v>
      </c>
      <c r="BC49" s="168">
        <f>SUM(BC47:BC48)</f>
        <v>0</v>
      </c>
      <c r="BD49" s="168">
        <f>SUM(BD47:BD48)</f>
        <v>0</v>
      </c>
      <c r="BE49" s="168">
        <f>SUM(BE47:BE48)</f>
        <v>0</v>
      </c>
    </row>
    <row r="50" spans="1:104" x14ac:dyDescent="0.2">
      <c r="A50" s="143" t="s">
        <v>65</v>
      </c>
      <c r="B50" s="144" t="s">
        <v>142</v>
      </c>
      <c r="C50" s="145" t="s">
        <v>143</v>
      </c>
      <c r="D50" s="146"/>
      <c r="E50" s="147"/>
      <c r="F50" s="147"/>
      <c r="G50" s="148"/>
      <c r="H50" s="149"/>
      <c r="I50" s="149"/>
      <c r="O50" s="150">
        <v>1</v>
      </c>
    </row>
    <row r="51" spans="1:104" x14ac:dyDescent="0.2">
      <c r="A51" s="151">
        <v>27</v>
      </c>
      <c r="B51" s="152" t="s">
        <v>144</v>
      </c>
      <c r="C51" s="153" t="s">
        <v>145</v>
      </c>
      <c r="D51" s="154" t="s">
        <v>78</v>
      </c>
      <c r="E51" s="155">
        <v>40.22</v>
      </c>
      <c r="F51" s="155">
        <v>0</v>
      </c>
      <c r="G51" s="156">
        <f t="shared" ref="G51:G57" si="6">E51*F51</f>
        <v>0</v>
      </c>
      <c r="O51" s="150">
        <v>2</v>
      </c>
      <c r="AA51" s="123">
        <v>12</v>
      </c>
      <c r="AB51" s="123">
        <v>1</v>
      </c>
      <c r="AC51" s="123">
        <v>27</v>
      </c>
      <c r="AZ51" s="123">
        <v>1</v>
      </c>
      <c r="BA51" s="123">
        <f t="shared" ref="BA51:BA57" si="7">IF(AZ51=1,G51,0)</f>
        <v>0</v>
      </c>
      <c r="BB51" s="123">
        <f t="shared" ref="BB51:BB57" si="8">IF(AZ51=2,G51,0)</f>
        <v>0</v>
      </c>
      <c r="BC51" s="123">
        <f t="shared" ref="BC51:BC57" si="9">IF(AZ51=3,G51,0)</f>
        <v>0</v>
      </c>
      <c r="BD51" s="123">
        <f t="shared" ref="BD51:BD57" si="10">IF(AZ51=4,G51,0)</f>
        <v>0</v>
      </c>
      <c r="BE51" s="123">
        <f t="shared" ref="BE51:BE57" si="11">IF(AZ51=5,G51,0)</f>
        <v>0</v>
      </c>
      <c r="CZ51" s="123">
        <v>2.5000000000000001E-4</v>
      </c>
    </row>
    <row r="52" spans="1:104" x14ac:dyDescent="0.2">
      <c r="A52" s="151">
        <v>28</v>
      </c>
      <c r="B52" s="152" t="s">
        <v>146</v>
      </c>
      <c r="C52" s="153" t="s">
        <v>147</v>
      </c>
      <c r="D52" s="154" t="s">
        <v>78</v>
      </c>
      <c r="E52" s="155">
        <v>52.65</v>
      </c>
      <c r="F52" s="155">
        <v>0</v>
      </c>
      <c r="G52" s="156">
        <f t="shared" si="6"/>
        <v>0</v>
      </c>
      <c r="O52" s="150">
        <v>2</v>
      </c>
      <c r="AA52" s="123">
        <v>12</v>
      </c>
      <c r="AB52" s="123">
        <v>1</v>
      </c>
      <c r="AC52" s="123">
        <v>28</v>
      </c>
      <c r="AZ52" s="123">
        <v>1</v>
      </c>
      <c r="BA52" s="123">
        <f t="shared" si="7"/>
        <v>0</v>
      </c>
      <c r="BB52" s="123">
        <f t="shared" si="8"/>
        <v>0</v>
      </c>
      <c r="BC52" s="123">
        <f t="shared" si="9"/>
        <v>0</v>
      </c>
      <c r="BD52" s="123">
        <f t="shared" si="10"/>
        <v>0</v>
      </c>
      <c r="BE52" s="123">
        <f t="shared" si="11"/>
        <v>0</v>
      </c>
      <c r="CZ52" s="123">
        <v>2.7E-4</v>
      </c>
    </row>
    <row r="53" spans="1:104" x14ac:dyDescent="0.2">
      <c r="A53" s="151">
        <v>29</v>
      </c>
      <c r="B53" s="152" t="s">
        <v>148</v>
      </c>
      <c r="C53" s="153" t="s">
        <v>149</v>
      </c>
      <c r="D53" s="154" t="s">
        <v>78</v>
      </c>
      <c r="E53" s="155">
        <v>19.18</v>
      </c>
      <c r="F53" s="155">
        <v>0</v>
      </c>
      <c r="G53" s="156">
        <f t="shared" si="6"/>
        <v>0</v>
      </c>
      <c r="O53" s="150">
        <v>2</v>
      </c>
      <c r="AA53" s="123">
        <v>12</v>
      </c>
      <c r="AB53" s="123">
        <v>1</v>
      </c>
      <c r="AC53" s="123">
        <v>29</v>
      </c>
      <c r="AZ53" s="123">
        <v>1</v>
      </c>
      <c r="BA53" s="123">
        <f t="shared" si="7"/>
        <v>0</v>
      </c>
      <c r="BB53" s="123">
        <f t="shared" si="8"/>
        <v>0</v>
      </c>
      <c r="BC53" s="123">
        <f t="shared" si="9"/>
        <v>0</v>
      </c>
      <c r="BD53" s="123">
        <f t="shared" si="10"/>
        <v>0</v>
      </c>
      <c r="BE53" s="123">
        <f t="shared" si="11"/>
        <v>0</v>
      </c>
      <c r="CZ53" s="123">
        <v>5.9000000000000003E-4</v>
      </c>
    </row>
    <row r="54" spans="1:104" x14ac:dyDescent="0.2">
      <c r="A54" s="151">
        <v>30</v>
      </c>
      <c r="B54" s="152" t="s">
        <v>150</v>
      </c>
      <c r="C54" s="153" t="s">
        <v>151</v>
      </c>
      <c r="D54" s="154" t="s">
        <v>78</v>
      </c>
      <c r="E54" s="155">
        <v>35.97</v>
      </c>
      <c r="F54" s="155">
        <v>0</v>
      </c>
      <c r="G54" s="156">
        <f t="shared" si="6"/>
        <v>0</v>
      </c>
      <c r="O54" s="150">
        <v>2</v>
      </c>
      <c r="AA54" s="123">
        <v>12</v>
      </c>
      <c r="AB54" s="123">
        <v>1</v>
      </c>
      <c r="AC54" s="123">
        <v>30</v>
      </c>
      <c r="AZ54" s="123">
        <v>1</v>
      </c>
      <c r="BA54" s="123">
        <f t="shared" si="7"/>
        <v>0</v>
      </c>
      <c r="BB54" s="123">
        <f t="shared" si="8"/>
        <v>0</v>
      </c>
      <c r="BC54" s="123">
        <f t="shared" si="9"/>
        <v>0</v>
      </c>
      <c r="BD54" s="123">
        <f t="shared" si="10"/>
        <v>0</v>
      </c>
      <c r="BE54" s="123">
        <f t="shared" si="11"/>
        <v>0</v>
      </c>
      <c r="CZ54" s="123">
        <v>9.2000000000000003E-4</v>
      </c>
    </row>
    <row r="55" spans="1:104" x14ac:dyDescent="0.2">
      <c r="A55" s="151">
        <v>31</v>
      </c>
      <c r="B55" s="152" t="s">
        <v>152</v>
      </c>
      <c r="C55" s="153" t="s">
        <v>153</v>
      </c>
      <c r="D55" s="154" t="s">
        <v>78</v>
      </c>
      <c r="E55" s="155">
        <v>25.94</v>
      </c>
      <c r="F55" s="155">
        <v>0</v>
      </c>
      <c r="G55" s="156">
        <f t="shared" si="6"/>
        <v>0</v>
      </c>
      <c r="O55" s="150">
        <v>2</v>
      </c>
      <c r="AA55" s="123">
        <v>12</v>
      </c>
      <c r="AB55" s="123">
        <v>1</v>
      </c>
      <c r="AC55" s="123">
        <v>31</v>
      </c>
      <c r="AZ55" s="123">
        <v>1</v>
      </c>
      <c r="BA55" s="123">
        <f t="shared" si="7"/>
        <v>0</v>
      </c>
      <c r="BB55" s="123">
        <f t="shared" si="8"/>
        <v>0</v>
      </c>
      <c r="BC55" s="123">
        <f t="shared" si="9"/>
        <v>0</v>
      </c>
      <c r="BD55" s="123">
        <f t="shared" si="10"/>
        <v>0</v>
      </c>
      <c r="BE55" s="123">
        <f t="shared" si="11"/>
        <v>0</v>
      </c>
      <c r="CZ55" s="123">
        <v>1.01E-3</v>
      </c>
    </row>
    <row r="56" spans="1:104" x14ac:dyDescent="0.2">
      <c r="A56" s="151">
        <v>32</v>
      </c>
      <c r="B56" s="152" t="s">
        <v>154</v>
      </c>
      <c r="C56" s="153" t="s">
        <v>155</v>
      </c>
      <c r="D56" s="154" t="s">
        <v>78</v>
      </c>
      <c r="E56" s="155">
        <v>6.76</v>
      </c>
      <c r="F56" s="155">
        <v>0</v>
      </c>
      <c r="G56" s="156">
        <f t="shared" si="6"/>
        <v>0</v>
      </c>
      <c r="O56" s="150">
        <v>2</v>
      </c>
      <c r="AA56" s="123">
        <v>12</v>
      </c>
      <c r="AB56" s="123">
        <v>1</v>
      </c>
      <c r="AC56" s="123">
        <v>32</v>
      </c>
      <c r="AZ56" s="123">
        <v>1</v>
      </c>
      <c r="BA56" s="123">
        <f t="shared" si="7"/>
        <v>0</v>
      </c>
      <c r="BB56" s="123">
        <f t="shared" si="8"/>
        <v>0</v>
      </c>
      <c r="BC56" s="123">
        <f t="shared" si="9"/>
        <v>0</v>
      </c>
      <c r="BD56" s="123">
        <f t="shared" si="10"/>
        <v>0</v>
      </c>
      <c r="BE56" s="123">
        <f t="shared" si="11"/>
        <v>0</v>
      </c>
      <c r="CZ56" s="123">
        <v>1.15E-3</v>
      </c>
    </row>
    <row r="57" spans="1:104" x14ac:dyDescent="0.2">
      <c r="A57" s="151">
        <v>33</v>
      </c>
      <c r="B57" s="152" t="s">
        <v>156</v>
      </c>
      <c r="C57" s="153" t="s">
        <v>157</v>
      </c>
      <c r="D57" s="154" t="s">
        <v>78</v>
      </c>
      <c r="E57" s="155">
        <v>112.05</v>
      </c>
      <c r="F57" s="155">
        <v>0</v>
      </c>
      <c r="G57" s="156">
        <f t="shared" si="6"/>
        <v>0</v>
      </c>
      <c r="O57" s="150">
        <v>2</v>
      </c>
      <c r="AA57" s="123">
        <v>12</v>
      </c>
      <c r="AB57" s="123">
        <v>0</v>
      </c>
      <c r="AC57" s="123">
        <v>33</v>
      </c>
      <c r="AZ57" s="123">
        <v>1</v>
      </c>
      <c r="BA57" s="123">
        <f t="shared" si="7"/>
        <v>0</v>
      </c>
      <c r="BB57" s="123">
        <f t="shared" si="8"/>
        <v>0</v>
      </c>
      <c r="BC57" s="123">
        <f t="shared" si="9"/>
        <v>0</v>
      </c>
      <c r="BD57" s="123">
        <f t="shared" si="10"/>
        <v>0</v>
      </c>
      <c r="BE57" s="123">
        <f t="shared" si="11"/>
        <v>0</v>
      </c>
      <c r="CZ57" s="123">
        <v>0</v>
      </c>
    </row>
    <row r="58" spans="1:104" x14ac:dyDescent="0.2">
      <c r="A58" s="157"/>
      <c r="B58" s="158"/>
      <c r="C58" s="196" t="s">
        <v>97</v>
      </c>
      <c r="D58" s="197"/>
      <c r="E58" s="159">
        <v>112.05</v>
      </c>
      <c r="F58" s="160"/>
      <c r="G58" s="161"/>
      <c r="M58" s="162" t="s">
        <v>97</v>
      </c>
      <c r="O58" s="150"/>
    </row>
    <row r="59" spans="1:104" x14ac:dyDescent="0.2">
      <c r="A59" s="151">
        <v>34</v>
      </c>
      <c r="B59" s="152" t="s">
        <v>158</v>
      </c>
      <c r="C59" s="153" t="s">
        <v>159</v>
      </c>
      <c r="D59" s="154" t="s">
        <v>78</v>
      </c>
      <c r="E59" s="155">
        <v>61.91</v>
      </c>
      <c r="F59" s="155">
        <v>0</v>
      </c>
      <c r="G59" s="156">
        <f>E59*F59</f>
        <v>0</v>
      </c>
      <c r="O59" s="150">
        <v>2</v>
      </c>
      <c r="AA59" s="123">
        <v>12</v>
      </c>
      <c r="AB59" s="123">
        <v>0</v>
      </c>
      <c r="AC59" s="123">
        <v>34</v>
      </c>
      <c r="AZ59" s="123">
        <v>1</v>
      </c>
      <c r="BA59" s="123">
        <f>IF(AZ59=1,G59,0)</f>
        <v>0</v>
      </c>
      <c r="BB59" s="123">
        <f>IF(AZ59=2,G59,0)</f>
        <v>0</v>
      </c>
      <c r="BC59" s="123">
        <f>IF(AZ59=3,G59,0)</f>
        <v>0</v>
      </c>
      <c r="BD59" s="123">
        <f>IF(AZ59=4,G59,0)</f>
        <v>0</v>
      </c>
      <c r="BE59" s="123">
        <f>IF(AZ59=5,G59,0)</f>
        <v>0</v>
      </c>
      <c r="CZ59" s="123">
        <v>0</v>
      </c>
    </row>
    <row r="60" spans="1:104" x14ac:dyDescent="0.2">
      <c r="A60" s="157"/>
      <c r="B60" s="158"/>
      <c r="C60" s="196" t="s">
        <v>100</v>
      </c>
      <c r="D60" s="197"/>
      <c r="E60" s="159">
        <v>61.91</v>
      </c>
      <c r="F60" s="160"/>
      <c r="G60" s="161"/>
      <c r="M60" s="162" t="s">
        <v>100</v>
      </c>
      <c r="O60" s="150"/>
    </row>
    <row r="61" spans="1:104" x14ac:dyDescent="0.2">
      <c r="A61" s="151">
        <v>35</v>
      </c>
      <c r="B61" s="152" t="s">
        <v>160</v>
      </c>
      <c r="C61" s="153" t="s">
        <v>161</v>
      </c>
      <c r="D61" s="154" t="s">
        <v>78</v>
      </c>
      <c r="E61" s="155">
        <v>6.76</v>
      </c>
      <c r="F61" s="155">
        <v>0</v>
      </c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35</v>
      </c>
      <c r="AZ61" s="123">
        <v>1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0</v>
      </c>
    </row>
    <row r="62" spans="1:104" x14ac:dyDescent="0.2">
      <c r="A62" s="151">
        <v>36</v>
      </c>
      <c r="B62" s="152" t="s">
        <v>162</v>
      </c>
      <c r="C62" s="153" t="s">
        <v>163</v>
      </c>
      <c r="D62" s="154" t="s">
        <v>109</v>
      </c>
      <c r="E62" s="155">
        <v>0.1027</v>
      </c>
      <c r="F62" s="155">
        <v>0</v>
      </c>
      <c r="G62" s="156">
        <f>E62*F62</f>
        <v>0</v>
      </c>
      <c r="O62" s="150">
        <v>2</v>
      </c>
      <c r="AA62" s="123">
        <v>12</v>
      </c>
      <c r="AB62" s="123">
        <v>0</v>
      </c>
      <c r="AC62" s="123">
        <v>36</v>
      </c>
      <c r="AZ62" s="123">
        <v>1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0</v>
      </c>
    </row>
    <row r="63" spans="1:104" x14ac:dyDescent="0.2">
      <c r="A63" s="163"/>
      <c r="B63" s="164" t="s">
        <v>66</v>
      </c>
      <c r="C63" s="165" t="str">
        <f>CONCATENATE(B50," ",C50)</f>
        <v>713-2 Izolace ÚT</v>
      </c>
      <c r="D63" s="163"/>
      <c r="E63" s="166"/>
      <c r="F63" s="166"/>
      <c r="G63" s="167">
        <f>SUM(G50:G62)</f>
        <v>0</v>
      </c>
      <c r="O63" s="150">
        <v>4</v>
      </c>
      <c r="BA63" s="168">
        <f>SUM(BA50:BA62)</f>
        <v>0</v>
      </c>
      <c r="BB63" s="168">
        <f>SUM(BB50:BB62)</f>
        <v>0</v>
      </c>
      <c r="BC63" s="168">
        <f>SUM(BC50:BC62)</f>
        <v>0</v>
      </c>
      <c r="BD63" s="168">
        <f>SUM(BD50:BD62)</f>
        <v>0</v>
      </c>
      <c r="BE63" s="168">
        <f>SUM(BE50:BE62)</f>
        <v>0</v>
      </c>
    </row>
    <row r="64" spans="1:104" x14ac:dyDescent="0.2">
      <c r="A64" s="143" t="s">
        <v>65</v>
      </c>
      <c r="B64" s="144" t="s">
        <v>164</v>
      </c>
      <c r="C64" s="145" t="s">
        <v>165</v>
      </c>
      <c r="D64" s="146"/>
      <c r="E64" s="147"/>
      <c r="F64" s="147"/>
      <c r="G64" s="148"/>
      <c r="H64" s="149"/>
      <c r="I64" s="149"/>
      <c r="O64" s="150">
        <v>1</v>
      </c>
    </row>
    <row r="65" spans="1:104" x14ac:dyDescent="0.2">
      <c r="A65" s="151">
        <v>37</v>
      </c>
      <c r="B65" s="152" t="s">
        <v>166</v>
      </c>
      <c r="C65" s="153" t="s">
        <v>167</v>
      </c>
      <c r="D65" s="154" t="s">
        <v>78</v>
      </c>
      <c r="E65" s="155">
        <v>135.80000000000001</v>
      </c>
      <c r="F65" s="155">
        <v>0</v>
      </c>
      <c r="G65" s="156">
        <f>E65*F65</f>
        <v>0</v>
      </c>
      <c r="O65" s="150">
        <v>2</v>
      </c>
      <c r="AA65" s="123">
        <v>12</v>
      </c>
      <c r="AB65" s="123">
        <v>0</v>
      </c>
      <c r="AC65" s="123">
        <v>37</v>
      </c>
      <c r="AZ65" s="123">
        <v>1</v>
      </c>
      <c r="BA65" s="123">
        <f>IF(AZ65=1,G65,0)</f>
        <v>0</v>
      </c>
      <c r="BB65" s="123">
        <f>IF(AZ65=2,G65,0)</f>
        <v>0</v>
      </c>
      <c r="BC65" s="123">
        <f>IF(AZ65=3,G65,0)</f>
        <v>0</v>
      </c>
      <c r="BD65" s="123">
        <f>IF(AZ65=4,G65,0)</f>
        <v>0</v>
      </c>
      <c r="BE65" s="123">
        <f>IF(AZ65=5,G65,0)</f>
        <v>0</v>
      </c>
      <c r="CZ65" s="123">
        <v>2.0000000000000002E-5</v>
      </c>
    </row>
    <row r="66" spans="1:104" x14ac:dyDescent="0.2">
      <c r="A66" s="157"/>
      <c r="B66" s="158"/>
      <c r="C66" s="196" t="s">
        <v>168</v>
      </c>
      <c r="D66" s="197"/>
      <c r="E66" s="159">
        <v>36.9</v>
      </c>
      <c r="F66" s="160"/>
      <c r="G66" s="161"/>
      <c r="M66" s="162" t="s">
        <v>168</v>
      </c>
      <c r="O66" s="150"/>
    </row>
    <row r="67" spans="1:104" x14ac:dyDescent="0.2">
      <c r="A67" s="157"/>
      <c r="B67" s="158"/>
      <c r="C67" s="196" t="s">
        <v>169</v>
      </c>
      <c r="D67" s="197"/>
      <c r="E67" s="159">
        <v>48.3</v>
      </c>
      <c r="F67" s="160"/>
      <c r="G67" s="161"/>
      <c r="M67" s="162" t="s">
        <v>169</v>
      </c>
      <c r="O67" s="150"/>
    </row>
    <row r="68" spans="1:104" x14ac:dyDescent="0.2">
      <c r="A68" s="157"/>
      <c r="B68" s="158"/>
      <c r="C68" s="196" t="s">
        <v>170</v>
      </c>
      <c r="D68" s="197"/>
      <c r="E68" s="159">
        <v>17.600000000000001</v>
      </c>
      <c r="F68" s="160"/>
      <c r="G68" s="161"/>
      <c r="M68" s="162" t="s">
        <v>170</v>
      </c>
      <c r="O68" s="150"/>
    </row>
    <row r="69" spans="1:104" x14ac:dyDescent="0.2">
      <c r="A69" s="157"/>
      <c r="B69" s="158"/>
      <c r="C69" s="196" t="s">
        <v>171</v>
      </c>
      <c r="D69" s="197"/>
      <c r="E69" s="159">
        <v>33</v>
      </c>
      <c r="F69" s="160"/>
      <c r="G69" s="161"/>
      <c r="M69" s="162" t="s">
        <v>171</v>
      </c>
      <c r="O69" s="150"/>
    </row>
    <row r="70" spans="1:104" x14ac:dyDescent="0.2">
      <c r="A70" s="151">
        <v>38</v>
      </c>
      <c r="B70" s="152" t="s">
        <v>172</v>
      </c>
      <c r="C70" s="153" t="s">
        <v>173</v>
      </c>
      <c r="D70" s="154" t="s">
        <v>78</v>
      </c>
      <c r="E70" s="155">
        <v>165.8</v>
      </c>
      <c r="F70" s="155">
        <v>0</v>
      </c>
      <c r="G70" s="156">
        <f>E70*F70</f>
        <v>0</v>
      </c>
      <c r="O70" s="150">
        <v>2</v>
      </c>
      <c r="AA70" s="123">
        <v>12</v>
      </c>
      <c r="AB70" s="123">
        <v>0</v>
      </c>
      <c r="AC70" s="123">
        <v>38</v>
      </c>
      <c r="AZ70" s="123">
        <v>1</v>
      </c>
      <c r="BA70" s="123">
        <f>IF(AZ70=1,G70,0)</f>
        <v>0</v>
      </c>
      <c r="BB70" s="123">
        <f>IF(AZ70=2,G70,0)</f>
        <v>0</v>
      </c>
      <c r="BC70" s="123">
        <f>IF(AZ70=3,G70,0)</f>
        <v>0</v>
      </c>
      <c r="BD70" s="123">
        <f>IF(AZ70=4,G70,0)</f>
        <v>0</v>
      </c>
      <c r="BE70" s="123">
        <f>IF(AZ70=5,G70,0)</f>
        <v>0</v>
      </c>
      <c r="CZ70" s="123">
        <v>0</v>
      </c>
    </row>
    <row r="71" spans="1:104" x14ac:dyDescent="0.2">
      <c r="A71" s="157"/>
      <c r="B71" s="158"/>
      <c r="C71" s="196" t="s">
        <v>174</v>
      </c>
      <c r="D71" s="197"/>
      <c r="E71" s="159">
        <v>165.8</v>
      </c>
      <c r="F71" s="160"/>
      <c r="G71" s="161"/>
      <c r="M71" s="162" t="s">
        <v>174</v>
      </c>
      <c r="O71" s="150"/>
    </row>
    <row r="72" spans="1:104" x14ac:dyDescent="0.2">
      <c r="A72" s="151">
        <v>39</v>
      </c>
      <c r="B72" s="152" t="s">
        <v>175</v>
      </c>
      <c r="C72" s="153" t="s">
        <v>176</v>
      </c>
      <c r="D72" s="154" t="s">
        <v>78</v>
      </c>
      <c r="E72" s="155">
        <v>30</v>
      </c>
      <c r="F72" s="155">
        <v>0</v>
      </c>
      <c r="G72" s="156">
        <f>E72*F72</f>
        <v>0</v>
      </c>
      <c r="O72" s="150">
        <v>2</v>
      </c>
      <c r="AA72" s="123">
        <v>12</v>
      </c>
      <c r="AB72" s="123">
        <v>0</v>
      </c>
      <c r="AC72" s="123">
        <v>39</v>
      </c>
      <c r="AZ72" s="123">
        <v>1</v>
      </c>
      <c r="BA72" s="123">
        <f>IF(AZ72=1,G72,0)</f>
        <v>0</v>
      </c>
      <c r="BB72" s="123">
        <f>IF(AZ72=2,G72,0)</f>
        <v>0</v>
      </c>
      <c r="BC72" s="123">
        <f>IF(AZ72=3,G72,0)</f>
        <v>0</v>
      </c>
      <c r="BD72" s="123">
        <f>IF(AZ72=4,G72,0)</f>
        <v>0</v>
      </c>
      <c r="BE72" s="123">
        <f>IF(AZ72=5,G72,0)</f>
        <v>0</v>
      </c>
      <c r="CZ72" s="123">
        <v>5.0000000000000002E-5</v>
      </c>
    </row>
    <row r="73" spans="1:104" x14ac:dyDescent="0.2">
      <c r="A73" s="157"/>
      <c r="B73" s="158"/>
      <c r="C73" s="196" t="s">
        <v>177</v>
      </c>
      <c r="D73" s="197"/>
      <c r="E73" s="159">
        <v>23.8</v>
      </c>
      <c r="F73" s="160"/>
      <c r="G73" s="161"/>
      <c r="M73" s="162" t="s">
        <v>177</v>
      </c>
      <c r="O73" s="150"/>
    </row>
    <row r="74" spans="1:104" x14ac:dyDescent="0.2">
      <c r="A74" s="157"/>
      <c r="B74" s="158"/>
      <c r="C74" s="196" t="s">
        <v>178</v>
      </c>
      <c r="D74" s="197"/>
      <c r="E74" s="159">
        <v>6.2</v>
      </c>
      <c r="F74" s="160"/>
      <c r="G74" s="161"/>
      <c r="M74" s="162" t="s">
        <v>178</v>
      </c>
      <c r="O74" s="150"/>
    </row>
    <row r="75" spans="1:104" x14ac:dyDescent="0.2">
      <c r="A75" s="151">
        <v>40</v>
      </c>
      <c r="B75" s="152" t="s">
        <v>179</v>
      </c>
      <c r="C75" s="153" t="s">
        <v>180</v>
      </c>
      <c r="D75" s="154" t="s">
        <v>109</v>
      </c>
      <c r="E75" s="155">
        <v>4.1999999999999997E-3</v>
      </c>
      <c r="F75" s="155">
        <v>0</v>
      </c>
      <c r="G75" s="156">
        <f>E75*F75</f>
        <v>0</v>
      </c>
      <c r="O75" s="150">
        <v>2</v>
      </c>
      <c r="AA75" s="123">
        <v>12</v>
      </c>
      <c r="AB75" s="123">
        <v>0</v>
      </c>
      <c r="AC75" s="123">
        <v>40</v>
      </c>
      <c r="AZ75" s="123">
        <v>1</v>
      </c>
      <c r="BA75" s="123">
        <f>IF(AZ75=1,G75,0)</f>
        <v>0</v>
      </c>
      <c r="BB75" s="123">
        <f>IF(AZ75=2,G75,0)</f>
        <v>0</v>
      </c>
      <c r="BC75" s="123">
        <f>IF(AZ75=3,G75,0)</f>
        <v>0</v>
      </c>
      <c r="BD75" s="123">
        <f>IF(AZ75=4,G75,0)</f>
        <v>0</v>
      </c>
      <c r="BE75" s="123">
        <f>IF(AZ75=5,G75,0)</f>
        <v>0</v>
      </c>
      <c r="CZ75" s="123">
        <v>0</v>
      </c>
    </row>
    <row r="76" spans="1:104" x14ac:dyDescent="0.2">
      <c r="A76" s="163"/>
      <c r="B76" s="164" t="s">
        <v>66</v>
      </c>
      <c r="C76" s="165" t="str">
        <f>CONCATENATE(B64," ",C64)</f>
        <v>98-1 Demontáže potrubí</v>
      </c>
      <c r="D76" s="163"/>
      <c r="E76" s="166"/>
      <c r="F76" s="166"/>
      <c r="G76" s="167">
        <f>SUM(G64:G75)</f>
        <v>0</v>
      </c>
      <c r="O76" s="150">
        <v>4</v>
      </c>
      <c r="BA76" s="168">
        <f>SUM(BA64:BA75)</f>
        <v>0</v>
      </c>
      <c r="BB76" s="168">
        <f>SUM(BB64:BB75)</f>
        <v>0</v>
      </c>
      <c r="BC76" s="168">
        <f>SUM(BC64:BC75)</f>
        <v>0</v>
      </c>
      <c r="BD76" s="168">
        <f>SUM(BD64:BD75)</f>
        <v>0</v>
      </c>
      <c r="BE76" s="168">
        <f>SUM(BE64:BE75)</f>
        <v>0</v>
      </c>
    </row>
    <row r="77" spans="1:104" x14ac:dyDescent="0.2">
      <c r="A77" s="124"/>
      <c r="B77" s="124"/>
      <c r="C77" s="124"/>
      <c r="D77" s="124"/>
      <c r="E77" s="124"/>
      <c r="F77" s="124"/>
      <c r="G77" s="124"/>
    </row>
    <row r="78" spans="1:104" x14ac:dyDescent="0.2">
      <c r="E78" s="123"/>
    </row>
    <row r="79" spans="1:104" x14ac:dyDescent="0.2">
      <c r="E79" s="123"/>
    </row>
    <row r="80" spans="1:104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A100" s="169"/>
      <c r="B100" s="169"/>
      <c r="C100" s="169"/>
      <c r="D100" s="169"/>
      <c r="E100" s="169"/>
      <c r="F100" s="169"/>
      <c r="G100" s="169"/>
    </row>
    <row r="101" spans="1:7" x14ac:dyDescent="0.2">
      <c r="A101" s="169"/>
      <c r="B101" s="169"/>
      <c r="C101" s="169"/>
      <c r="D101" s="169"/>
      <c r="E101" s="169"/>
      <c r="F101" s="169"/>
      <c r="G101" s="169"/>
    </row>
    <row r="102" spans="1:7" x14ac:dyDescent="0.2">
      <c r="A102" s="169"/>
      <c r="B102" s="169"/>
      <c r="C102" s="169"/>
      <c r="D102" s="169"/>
      <c r="E102" s="169"/>
      <c r="F102" s="169"/>
      <c r="G102" s="169"/>
    </row>
    <row r="103" spans="1:7" x14ac:dyDescent="0.2">
      <c r="A103" s="169"/>
      <c r="B103" s="169"/>
      <c r="C103" s="169"/>
      <c r="D103" s="169"/>
      <c r="E103" s="169"/>
      <c r="F103" s="169"/>
      <c r="G103" s="169"/>
    </row>
    <row r="104" spans="1:7" x14ac:dyDescent="0.2">
      <c r="E104" s="123"/>
    </row>
    <row r="105" spans="1:7" x14ac:dyDescent="0.2">
      <c r="E105" s="123"/>
    </row>
    <row r="106" spans="1:7" x14ac:dyDescent="0.2">
      <c r="E106" s="123"/>
    </row>
    <row r="107" spans="1:7" x14ac:dyDescent="0.2">
      <c r="E107" s="123"/>
    </row>
    <row r="108" spans="1:7" x14ac:dyDescent="0.2">
      <c r="E108" s="123"/>
    </row>
    <row r="109" spans="1:7" x14ac:dyDescent="0.2">
      <c r="E109" s="123"/>
    </row>
    <row r="110" spans="1:7" x14ac:dyDescent="0.2">
      <c r="E110" s="123"/>
    </row>
    <row r="111" spans="1:7" x14ac:dyDescent="0.2">
      <c r="E111" s="123"/>
    </row>
    <row r="112" spans="1:7" x14ac:dyDescent="0.2">
      <c r="E112" s="123"/>
    </row>
    <row r="113" spans="5:5" x14ac:dyDescent="0.2">
      <c r="E113" s="123"/>
    </row>
    <row r="114" spans="5:5" x14ac:dyDescent="0.2">
      <c r="E114" s="123"/>
    </row>
    <row r="115" spans="5:5" x14ac:dyDescent="0.2">
      <c r="E115" s="123"/>
    </row>
    <row r="116" spans="5:5" x14ac:dyDescent="0.2">
      <c r="E116" s="123"/>
    </row>
    <row r="117" spans="5:5" x14ac:dyDescent="0.2">
      <c r="E117" s="123"/>
    </row>
    <row r="118" spans="5:5" x14ac:dyDescent="0.2">
      <c r="E118" s="123"/>
    </row>
    <row r="119" spans="5:5" x14ac:dyDescent="0.2">
      <c r="E119" s="123"/>
    </row>
    <row r="120" spans="5:5" x14ac:dyDescent="0.2">
      <c r="E120" s="123"/>
    </row>
    <row r="121" spans="5:5" x14ac:dyDescent="0.2">
      <c r="E121" s="123"/>
    </row>
    <row r="122" spans="5:5" x14ac:dyDescent="0.2">
      <c r="E122" s="123"/>
    </row>
    <row r="123" spans="5:5" x14ac:dyDescent="0.2">
      <c r="E123" s="123"/>
    </row>
    <row r="124" spans="5:5" x14ac:dyDescent="0.2">
      <c r="E124" s="123"/>
    </row>
    <row r="125" spans="5:5" x14ac:dyDescent="0.2">
      <c r="E125" s="123"/>
    </row>
    <row r="126" spans="5:5" x14ac:dyDescent="0.2">
      <c r="E126" s="123"/>
    </row>
    <row r="127" spans="5:5" x14ac:dyDescent="0.2">
      <c r="E127" s="123"/>
    </row>
    <row r="128" spans="5:5" x14ac:dyDescent="0.2">
      <c r="E128" s="123"/>
    </row>
    <row r="129" spans="1:7" x14ac:dyDescent="0.2">
      <c r="E129" s="123"/>
    </row>
    <row r="130" spans="1:7" x14ac:dyDescent="0.2">
      <c r="E130" s="123"/>
    </row>
    <row r="131" spans="1:7" x14ac:dyDescent="0.2">
      <c r="E131" s="123"/>
    </row>
    <row r="132" spans="1:7" x14ac:dyDescent="0.2">
      <c r="E132" s="123"/>
    </row>
    <row r="133" spans="1:7" x14ac:dyDescent="0.2">
      <c r="E133" s="123"/>
    </row>
    <row r="134" spans="1:7" x14ac:dyDescent="0.2">
      <c r="E134" s="123"/>
    </row>
    <row r="135" spans="1:7" x14ac:dyDescent="0.2">
      <c r="A135" s="170"/>
      <c r="B135" s="170"/>
    </row>
    <row r="136" spans="1:7" x14ac:dyDescent="0.2">
      <c r="A136" s="169"/>
      <c r="B136" s="169"/>
      <c r="C136" s="172"/>
      <c r="D136" s="172"/>
      <c r="E136" s="173"/>
      <c r="F136" s="172"/>
      <c r="G136" s="174"/>
    </row>
    <row r="137" spans="1:7" x14ac:dyDescent="0.2">
      <c r="A137" s="175"/>
      <c r="B137" s="175"/>
      <c r="C137" s="169"/>
      <c r="D137" s="169"/>
      <c r="E137" s="176"/>
      <c r="F137" s="169"/>
      <c r="G137" s="169"/>
    </row>
    <row r="138" spans="1:7" x14ac:dyDescent="0.2">
      <c r="A138" s="169"/>
      <c r="B138" s="169"/>
      <c r="C138" s="169"/>
      <c r="D138" s="169"/>
      <c r="E138" s="176"/>
      <c r="F138" s="169"/>
      <c r="G138" s="169"/>
    </row>
    <row r="139" spans="1:7" x14ac:dyDescent="0.2">
      <c r="A139" s="169"/>
      <c r="B139" s="169"/>
      <c r="C139" s="169"/>
      <c r="D139" s="169"/>
      <c r="E139" s="176"/>
      <c r="F139" s="169"/>
      <c r="G139" s="169"/>
    </row>
    <row r="140" spans="1:7" x14ac:dyDescent="0.2">
      <c r="A140" s="169"/>
      <c r="B140" s="169"/>
      <c r="C140" s="169"/>
      <c r="D140" s="169"/>
      <c r="E140" s="176"/>
      <c r="F140" s="169"/>
      <c r="G140" s="169"/>
    </row>
    <row r="141" spans="1:7" x14ac:dyDescent="0.2">
      <c r="A141" s="169"/>
      <c r="B141" s="169"/>
      <c r="C141" s="169"/>
      <c r="D141" s="169"/>
      <c r="E141" s="176"/>
      <c r="F141" s="169"/>
      <c r="G141" s="169"/>
    </row>
    <row r="142" spans="1:7" x14ac:dyDescent="0.2">
      <c r="A142" s="169"/>
      <c r="B142" s="169"/>
      <c r="C142" s="169"/>
      <c r="D142" s="169"/>
      <c r="E142" s="176"/>
      <c r="F142" s="169"/>
      <c r="G142" s="169"/>
    </row>
    <row r="143" spans="1:7" x14ac:dyDescent="0.2">
      <c r="A143" s="169"/>
      <c r="B143" s="169"/>
      <c r="C143" s="169"/>
      <c r="D143" s="169"/>
      <c r="E143" s="176"/>
      <c r="F143" s="169"/>
      <c r="G143" s="169"/>
    </row>
    <row r="144" spans="1:7" x14ac:dyDescent="0.2">
      <c r="A144" s="169"/>
      <c r="B144" s="169"/>
      <c r="C144" s="169"/>
      <c r="D144" s="169"/>
      <c r="E144" s="176"/>
      <c r="F144" s="169"/>
      <c r="G144" s="169"/>
    </row>
    <row r="145" spans="1:7" x14ac:dyDescent="0.2">
      <c r="A145" s="169"/>
      <c r="B145" s="169"/>
      <c r="C145" s="169"/>
      <c r="D145" s="169"/>
      <c r="E145" s="176"/>
      <c r="F145" s="169"/>
      <c r="G145" s="169"/>
    </row>
    <row r="146" spans="1:7" x14ac:dyDescent="0.2">
      <c r="A146" s="169"/>
      <c r="B146" s="169"/>
      <c r="C146" s="169"/>
      <c r="D146" s="169"/>
      <c r="E146" s="176"/>
      <c r="F146" s="169"/>
      <c r="G146" s="169"/>
    </row>
    <row r="147" spans="1:7" x14ac:dyDescent="0.2">
      <c r="A147" s="169"/>
      <c r="B147" s="169"/>
      <c r="C147" s="169"/>
      <c r="D147" s="169"/>
      <c r="E147" s="176"/>
      <c r="F147" s="169"/>
      <c r="G147" s="169"/>
    </row>
    <row r="148" spans="1:7" x14ac:dyDescent="0.2">
      <c r="A148" s="169"/>
      <c r="B148" s="169"/>
      <c r="C148" s="169"/>
      <c r="D148" s="169"/>
      <c r="E148" s="176"/>
      <c r="F148" s="169"/>
      <c r="G148" s="169"/>
    </row>
    <row r="149" spans="1:7" x14ac:dyDescent="0.2">
      <c r="A149" s="169"/>
      <c r="B149" s="169"/>
      <c r="C149" s="169"/>
      <c r="D149" s="169"/>
      <c r="E149" s="176"/>
      <c r="F149" s="169"/>
      <c r="G149" s="169"/>
    </row>
  </sheetData>
  <mergeCells count="22">
    <mergeCell ref="C13:D13"/>
    <mergeCell ref="C15:D15"/>
    <mergeCell ref="C17:D17"/>
    <mergeCell ref="A1:G1"/>
    <mergeCell ref="A3:B3"/>
    <mergeCell ref="A4:B4"/>
    <mergeCell ref="E4:G4"/>
    <mergeCell ref="C11:D11"/>
    <mergeCell ref="C41:D41"/>
    <mergeCell ref="C19:D19"/>
    <mergeCell ref="C21:D21"/>
    <mergeCell ref="C23:D23"/>
    <mergeCell ref="C25:D25"/>
    <mergeCell ref="C73:D73"/>
    <mergeCell ref="C74:D74"/>
    <mergeCell ref="C58:D58"/>
    <mergeCell ref="C60:D60"/>
    <mergeCell ref="C66:D66"/>
    <mergeCell ref="C67:D67"/>
    <mergeCell ref="C68:D68"/>
    <mergeCell ref="C69:D69"/>
    <mergeCell ref="C71:D71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PC</cp:lastModifiedBy>
  <cp:lastPrinted>2018-01-30T12:30:03Z</cp:lastPrinted>
  <dcterms:created xsi:type="dcterms:W3CDTF">2015-12-14T20:14:15Z</dcterms:created>
  <dcterms:modified xsi:type="dcterms:W3CDTF">2018-01-30T12:55:23Z</dcterms:modified>
</cp:coreProperties>
</file>